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65" windowWidth="14805" windowHeight="7950"/>
  </bookViews>
  <sheets>
    <sheet name="Лист1" sheetId="1" r:id="rId1"/>
    <sheet name="Лист2" sheetId="2" r:id="rId2"/>
    <sheet name="Лист3" sheetId="3" r:id="rId3"/>
  </sheets>
  <calcPr calcId="125725" refMode="R1C1"/>
</workbook>
</file>

<file path=xl/calcChain.xml><?xml version="1.0" encoding="utf-8"?>
<calcChain xmlns="http://schemas.openxmlformats.org/spreadsheetml/2006/main">
  <c r="N100" i="1"/>
  <c r="K100"/>
  <c r="J100"/>
  <c r="N38"/>
  <c r="N33"/>
  <c r="K33"/>
  <c r="J33"/>
  <c r="N68"/>
  <c r="K68"/>
  <c r="J68"/>
  <c r="J91"/>
  <c r="J71"/>
  <c r="J59"/>
  <c r="J47"/>
  <c r="K38"/>
  <c r="J38"/>
  <c r="N47"/>
  <c r="N59"/>
  <c r="K59"/>
  <c r="K47"/>
  <c r="J84" l="1"/>
  <c r="J9"/>
  <c r="N84"/>
  <c r="K84"/>
  <c r="N9" l="1"/>
  <c r="K9"/>
</calcChain>
</file>

<file path=xl/sharedStrings.xml><?xml version="1.0" encoding="utf-8"?>
<sst xmlns="http://schemas.openxmlformats.org/spreadsheetml/2006/main" count="141" uniqueCount="115">
  <si>
    <t>Расходы бюджета</t>
  </si>
  <si>
    <t>№ п/п</t>
  </si>
  <si>
    <t>Наименование распорядителей, раздел,целевая статья, вид расходов)</t>
  </si>
  <si>
    <t>Экономическая статья</t>
  </si>
  <si>
    <t>Глава муниципального образования</t>
  </si>
  <si>
    <t>211 (Заработная плата)</t>
  </si>
  <si>
    <t>213 (начисление на заработную плату)</t>
  </si>
  <si>
    <t>Центральный аппарат</t>
  </si>
  <si>
    <t>221 (услуги связи)</t>
  </si>
  <si>
    <t>223 (Коммунальные услуги)</t>
  </si>
  <si>
    <t>225 (услуги по содержанию имущества)</t>
  </si>
  <si>
    <t>226 (прочие услуги)</t>
  </si>
  <si>
    <t>290 (прочие расходы)</t>
  </si>
  <si>
    <t>340 (Увеличение стоимости материальных запасов)</t>
  </si>
  <si>
    <t>Итого:</t>
  </si>
  <si>
    <t>Благоустройство (уличное освещение)</t>
  </si>
  <si>
    <t>340 (материальные запасы)</t>
  </si>
  <si>
    <t>Содержание дорог</t>
  </si>
  <si>
    <t>Культура</t>
  </si>
  <si>
    <t>Социальное обеспечивание</t>
  </si>
  <si>
    <t>263 (пенсии, пособия)</t>
  </si>
  <si>
    <t>Всего:</t>
  </si>
  <si>
    <t xml:space="preserve">Вед. специалист </t>
  </si>
  <si>
    <t>01</t>
  </si>
  <si>
    <t>06</t>
  </si>
  <si>
    <t>11</t>
  </si>
  <si>
    <t>03</t>
  </si>
  <si>
    <t>09</t>
  </si>
  <si>
    <t>340(увеличение стоимости материальных запасов)</t>
  </si>
  <si>
    <t>07</t>
  </si>
  <si>
    <t xml:space="preserve">Полномочия по градостроительству- </t>
  </si>
  <si>
    <r>
      <t>Полномочия по муниципальному земельному контролю -</t>
    </r>
    <r>
      <rPr>
        <b/>
        <sz val="11"/>
        <color theme="1"/>
        <rFont val="Times New Roman"/>
        <family val="1"/>
        <charset val="204"/>
      </rPr>
      <t xml:space="preserve"> </t>
    </r>
  </si>
  <si>
    <t>10</t>
  </si>
  <si>
    <t>Национальная безопасность и правоохранительная деятельность</t>
  </si>
  <si>
    <t>Наименование</t>
  </si>
  <si>
    <t>Полномочия по исполнению бюджета</t>
  </si>
  <si>
    <t>резервный фонд</t>
  </si>
  <si>
    <t>0102</t>
  </si>
  <si>
    <t>0104</t>
  </si>
  <si>
    <t>0503</t>
  </si>
  <si>
    <t>0505</t>
  </si>
  <si>
    <t>полномочия по ЖКХ</t>
  </si>
  <si>
    <t>0409</t>
  </si>
  <si>
    <t>0801</t>
  </si>
  <si>
    <r>
      <t>Пенсия  2000*12= 24</t>
    </r>
    <r>
      <rPr>
        <b/>
        <sz val="11"/>
        <color theme="1"/>
        <rFont val="Times New Roman"/>
        <family val="1"/>
        <charset val="204"/>
      </rPr>
      <t>000</t>
    </r>
    <r>
      <rPr>
        <sz val="11"/>
        <color theme="1"/>
        <rFont val="Times New Roman"/>
        <family val="1"/>
        <charset val="204"/>
      </rPr>
      <t>руб.</t>
    </r>
  </si>
  <si>
    <t>224  (Арендная плата за пользование помещением)</t>
  </si>
  <si>
    <t>226(прочие работы, услуги)</t>
  </si>
  <si>
    <t>211 (заработная плата)</t>
  </si>
  <si>
    <t>213 Начисления на оплату труда</t>
  </si>
  <si>
    <t xml:space="preserve">225 (услуги по содержанию имущества) </t>
  </si>
  <si>
    <t>224 (Аренда помещения)</t>
  </si>
  <si>
    <t>Глава Каменского сельсовета</t>
  </si>
  <si>
    <t>В.П.Данилов</t>
  </si>
  <si>
    <t>Т.М.Лозовик</t>
  </si>
  <si>
    <t>Социальное обеспечение</t>
  </si>
  <si>
    <t>0502</t>
  </si>
  <si>
    <t>Коммунальное хозяйство</t>
  </si>
  <si>
    <t xml:space="preserve">очистка улиц от снега, грейдерование дорог </t>
  </si>
  <si>
    <t>222 (транспортные расходы)</t>
  </si>
  <si>
    <t>насос погружной</t>
  </si>
  <si>
    <t>222 (транспортные услуги)</t>
  </si>
  <si>
    <t>Выборы депутатов</t>
  </si>
  <si>
    <t>адм. Комиссия канц. Товары</t>
  </si>
  <si>
    <t>Прочие общегосударственные вопросы</t>
  </si>
  <si>
    <t>0501</t>
  </si>
  <si>
    <r>
      <rPr>
        <sz val="11"/>
        <color theme="1"/>
        <rFont val="Times New Roman"/>
        <family val="1"/>
        <charset val="204"/>
      </rPr>
      <t xml:space="preserve"> Членские взносы - </t>
    </r>
    <r>
      <rPr>
        <b/>
        <sz val="11"/>
        <color theme="1"/>
        <rFont val="Times New Roman"/>
        <family val="1"/>
        <charset val="204"/>
      </rPr>
      <t>1500,0</t>
    </r>
    <r>
      <rPr>
        <sz val="11"/>
        <color theme="1"/>
        <rFont val="Times New Roman"/>
        <family val="1"/>
        <charset val="204"/>
      </rPr>
      <t xml:space="preserve">руб.  Прочие расходы 500,0   </t>
    </r>
    <r>
      <rPr>
        <b/>
        <sz val="11"/>
        <color theme="1"/>
        <rFont val="Times New Roman"/>
        <family val="1"/>
        <charset val="204"/>
      </rPr>
      <t/>
    </r>
  </si>
  <si>
    <t xml:space="preserve">ГО и ЧС </t>
  </si>
  <si>
    <t>251 полномочия</t>
  </si>
  <si>
    <t>0203</t>
  </si>
  <si>
    <t>ВУС</t>
  </si>
  <si>
    <t>14</t>
  </si>
  <si>
    <t>предупреждение терроризма</t>
  </si>
  <si>
    <t xml:space="preserve">131,5кв.м*1404р=184626,0 </t>
  </si>
  <si>
    <t xml:space="preserve">225 Содержание </t>
  </si>
  <si>
    <t>0412</t>
  </si>
  <si>
    <t>софинансирование</t>
  </si>
  <si>
    <t>Оплата согласно штатного расписания  15209,00*24*1,6=584025,60</t>
  </si>
  <si>
    <t>584025,60*30,2%= 176375,73</t>
  </si>
  <si>
    <t>на 2020 -2022 г. по Администрации Каменского  сельсовета</t>
  </si>
  <si>
    <t>2021 год</t>
  </si>
  <si>
    <t>2022 год</t>
  </si>
  <si>
    <r>
      <t>Услуги связи 3 уст.*667*12 мес. =</t>
    </r>
    <r>
      <rPr>
        <b/>
        <sz val="11"/>
        <color theme="1"/>
        <rFont val="Times New Roman"/>
        <family val="1"/>
        <charset val="204"/>
      </rPr>
      <t>24000,0</t>
    </r>
    <r>
      <rPr>
        <sz val="11"/>
        <color theme="1"/>
        <rFont val="Times New Roman"/>
        <family val="1"/>
        <charset val="204"/>
      </rPr>
      <t xml:space="preserve">        интернет 2500*12 мес. = </t>
    </r>
    <r>
      <rPr>
        <b/>
        <sz val="11"/>
        <color theme="1"/>
        <rFont val="Times New Roman"/>
        <family val="1"/>
        <charset val="204"/>
      </rPr>
      <t>30000,0</t>
    </r>
    <r>
      <rPr>
        <sz val="11"/>
        <color theme="1"/>
        <rFont val="Times New Roman"/>
        <family val="1"/>
        <charset val="204"/>
      </rPr>
      <t>;марки, отправка заказных писем291,67*12=</t>
    </r>
    <r>
      <rPr>
        <b/>
        <sz val="11"/>
        <color theme="1"/>
        <rFont val="Times New Roman"/>
        <family val="1"/>
        <charset val="204"/>
      </rPr>
      <t xml:space="preserve">3500                         </t>
    </r>
  </si>
  <si>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возмещение эл. эн Агрохолдинг Камарчагский- 3636*7,37=</t>
    </r>
    <r>
      <rPr>
        <b/>
        <sz val="11"/>
        <color theme="1"/>
        <rFont val="Times New Roman"/>
        <family val="1"/>
        <charset val="204"/>
      </rPr>
      <t xml:space="preserve">26797,32 </t>
    </r>
    <r>
      <rPr>
        <sz val="11"/>
        <color theme="1"/>
        <rFont val="Times New Roman"/>
        <family val="1"/>
        <charset val="204"/>
      </rPr>
      <t xml:space="preserve">теплоснабжение-19,4685*3648,42=71029,26 17,751*3841,79=68195,61 Всего </t>
    </r>
    <r>
      <rPr>
        <b/>
        <sz val="11"/>
        <color theme="1"/>
        <rFont val="Times New Roman"/>
        <family val="1"/>
        <charset val="204"/>
      </rPr>
      <t xml:space="preserve">теплоснабжение-139224,87  </t>
    </r>
    <r>
      <rPr>
        <sz val="11"/>
        <color theme="1"/>
        <rFont val="Times New Roman"/>
        <family val="1"/>
        <charset val="204"/>
      </rPr>
      <t>водоснабжение- 30,24*56,62=1712,19; водоотведение- 30,24*33,07=</t>
    </r>
    <r>
      <rPr>
        <b/>
        <sz val="11"/>
        <color theme="1"/>
        <rFont val="Times New Roman"/>
        <family val="1"/>
        <charset val="204"/>
      </rPr>
      <t>1000 Итого 167734,38</t>
    </r>
  </si>
  <si>
    <r>
      <t>заправка картриджа 3 принтера *10 заправок в год * 500 руб. =</t>
    </r>
    <r>
      <rPr>
        <b/>
        <sz val="11"/>
        <color theme="1"/>
        <rFont val="Times New Roman"/>
        <family val="1"/>
        <charset val="204"/>
      </rPr>
      <t xml:space="preserve">15000,  </t>
    </r>
    <r>
      <rPr>
        <sz val="11"/>
        <color theme="1"/>
        <rFont val="Times New Roman"/>
        <family val="1"/>
        <charset val="204"/>
      </rPr>
      <t>диагностика автомобиля 700,00, ремонт автомобиля 15000,0</t>
    </r>
  </si>
  <si>
    <t>227(страхование авто)</t>
  </si>
  <si>
    <t xml:space="preserve">страховка  автомоб. - 7000,00 </t>
  </si>
  <si>
    <t>310 Увеличение стоимости основных средств</t>
  </si>
  <si>
    <t>МФУ-20000,0, ШрЕдер для уничтожения бумаги 5000,0</t>
  </si>
  <si>
    <t>25000,0</t>
  </si>
  <si>
    <t>погребение невостребованных трупов 28000,0</t>
  </si>
  <si>
    <t xml:space="preserve"> приобретение электроматериалов-40000,0,хоз. Товары  (краска-5000,0,  пиломатериал 20000, прочие материалы5000,0, таблички с указанием улиц и номеров домов-110000,0</t>
  </si>
  <si>
    <r>
      <t>Межевание земельных участков 5*10000=</t>
    </r>
    <r>
      <rPr>
        <b/>
        <sz val="11"/>
        <color theme="1"/>
        <rFont val="Times New Roman"/>
        <family val="1"/>
        <charset val="204"/>
      </rPr>
      <t xml:space="preserve">50000,0 </t>
    </r>
    <r>
      <rPr>
        <sz val="11"/>
        <color theme="1"/>
        <rFont val="Times New Roman"/>
        <family val="1"/>
        <charset val="204"/>
      </rPr>
      <t>постановка на учет бесхозных объектов 5*10000=</t>
    </r>
    <r>
      <rPr>
        <b/>
        <sz val="11"/>
        <color theme="1"/>
        <rFont val="Times New Roman"/>
        <family val="1"/>
        <charset val="204"/>
      </rPr>
      <t xml:space="preserve">50000,0, </t>
    </r>
    <r>
      <rPr>
        <sz val="11"/>
        <color theme="1"/>
        <rFont val="Times New Roman"/>
        <family val="1"/>
        <charset val="204"/>
      </rPr>
      <t>оценка имущества 3*10000=</t>
    </r>
    <r>
      <rPr>
        <b/>
        <sz val="11"/>
        <color theme="1"/>
        <rFont val="Times New Roman"/>
        <family val="1"/>
        <charset val="204"/>
      </rPr>
      <t xml:space="preserve">30000,0 </t>
    </r>
  </si>
  <si>
    <r>
      <t>уличное освещение, потребление в год   60000кВт *7,5=</t>
    </r>
    <r>
      <rPr>
        <b/>
        <sz val="11"/>
        <color theme="1"/>
        <rFont val="Times New Roman"/>
        <family val="1"/>
        <charset val="204"/>
      </rPr>
      <t xml:space="preserve"> 450000,0</t>
    </r>
    <r>
      <rPr>
        <sz val="11"/>
        <color theme="1"/>
        <rFont val="Times New Roman"/>
        <family val="1"/>
        <charset val="204"/>
      </rPr>
      <t>руб.</t>
    </r>
  </si>
  <si>
    <t>доставка угля 20т*750=15000,0</t>
  </si>
  <si>
    <r>
      <rPr>
        <b/>
        <sz val="11"/>
        <color theme="1"/>
        <rFont val="Times New Roman"/>
        <family val="1"/>
        <charset val="204"/>
      </rPr>
      <t>Тертеж ДК</t>
    </r>
    <r>
      <rPr>
        <sz val="11"/>
        <color theme="1"/>
        <rFont val="Times New Roman"/>
        <family val="1"/>
        <charset val="204"/>
      </rPr>
      <t xml:space="preserve"> эл. Эн освещ   4266,66 кВт*7,50= 32000,0</t>
    </r>
    <r>
      <rPr>
        <b/>
        <sz val="11"/>
        <color theme="1"/>
        <rFont val="Times New Roman"/>
        <family val="1"/>
        <charset val="204"/>
      </rPr>
      <t xml:space="preserve"> Тертеж Библиотека </t>
    </r>
    <r>
      <rPr>
        <sz val="11"/>
        <color theme="1"/>
        <rFont val="Times New Roman"/>
        <family val="1"/>
        <charset val="204"/>
      </rPr>
      <t xml:space="preserve">эл. энерг 3200 к.ВТ*7,50=24000,0                                              </t>
    </r>
    <r>
      <rPr>
        <b/>
        <sz val="11"/>
        <color theme="1"/>
        <rFont val="Times New Roman"/>
        <family val="1"/>
        <charset val="204"/>
      </rPr>
      <t>Н-Есауловка</t>
    </r>
    <r>
      <rPr>
        <sz val="11"/>
        <color theme="1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ДК </t>
    </r>
    <r>
      <rPr>
        <sz val="11"/>
        <color theme="1"/>
        <rFont val="Times New Roman"/>
        <family val="1"/>
        <charset val="204"/>
      </rPr>
      <t xml:space="preserve">освещ 4133,3 *7,5=31000,0   </t>
    </r>
    <r>
      <rPr>
        <b/>
        <sz val="11"/>
        <color theme="1"/>
        <rFont val="Times New Roman"/>
        <family val="1"/>
        <charset val="204"/>
      </rPr>
      <t xml:space="preserve">                 Итого по библиотеке 24000,0                         Итого по ДК 63000,0</t>
    </r>
  </si>
  <si>
    <t>уголь 20т*750=15000,0, хоз товары 20000,0</t>
  </si>
  <si>
    <r>
      <t>доставка угля 124т*750=</t>
    </r>
    <r>
      <rPr>
        <b/>
        <sz val="11"/>
        <color theme="1"/>
        <rFont val="Times New Roman"/>
        <family val="1"/>
        <charset val="204"/>
      </rPr>
      <t>60000,0</t>
    </r>
    <r>
      <rPr>
        <sz val="11"/>
        <color theme="1"/>
        <rFont val="Times New Roman"/>
        <family val="1"/>
        <charset val="204"/>
      </rPr>
      <t xml:space="preserve"> (Тертеж Библиотека20т*750=15000,0                        Тертеж ДК 60т*750=45000,0)Н-Есаул ДК 44т*977=43000,0</t>
    </r>
  </si>
  <si>
    <r>
      <t xml:space="preserve">уголь124т*750 = </t>
    </r>
    <r>
      <rPr>
        <b/>
        <sz val="11"/>
        <color theme="1"/>
        <rFont val="Times New Roman"/>
        <family val="1"/>
        <charset val="204"/>
      </rPr>
      <t>93000,0</t>
    </r>
    <r>
      <rPr>
        <sz val="11"/>
        <color theme="1"/>
        <rFont val="Times New Roman"/>
        <family val="1"/>
        <charset val="204"/>
      </rPr>
      <t>(Тертеж Библиотека20т*750=15000,0 Тертеж ДК60т*750=45000,0  Н-Есаул ДК 44*750=33000,0)</t>
    </r>
  </si>
  <si>
    <t>м.бюдж 3069381,51, РМЗП -17264,52</t>
  </si>
  <si>
    <r>
      <t>рабоч по обсл. зданий. 18048*0,75*12=</t>
    </r>
    <r>
      <rPr>
        <b/>
        <sz val="11"/>
        <color theme="1"/>
        <rFont val="Times New Roman"/>
        <family val="1"/>
        <charset val="204"/>
      </rPr>
      <t>162432,0</t>
    </r>
    <r>
      <rPr>
        <sz val="11"/>
        <color theme="1"/>
        <rFont val="Times New Roman"/>
        <family val="1"/>
        <charset val="204"/>
      </rPr>
      <t>, Терт истопники 3чел*18048,0*10мес=</t>
    </r>
    <r>
      <rPr>
        <b/>
        <sz val="11"/>
        <color theme="1"/>
        <rFont val="Times New Roman"/>
        <family val="1"/>
        <charset val="204"/>
      </rPr>
      <t xml:space="preserve">541440,0   </t>
    </r>
    <r>
      <rPr>
        <sz val="11"/>
        <color theme="1"/>
        <rFont val="Times New Roman"/>
        <family val="1"/>
        <charset val="204"/>
      </rPr>
      <t>Н-есаул истопники 3чел*18048,0*10мес=</t>
    </r>
    <r>
      <rPr>
        <b/>
        <sz val="11"/>
        <color theme="1"/>
        <rFont val="Times New Roman"/>
        <family val="1"/>
        <charset val="204"/>
      </rPr>
      <t xml:space="preserve">541440,0                    </t>
    </r>
    <r>
      <rPr>
        <sz val="11"/>
        <color theme="1"/>
        <rFont val="Times New Roman"/>
        <family val="1"/>
        <charset val="204"/>
      </rPr>
      <t xml:space="preserve"> Итого </t>
    </r>
    <r>
      <rPr>
        <b/>
        <sz val="11"/>
        <color theme="1"/>
        <rFont val="Times New Roman"/>
        <family val="1"/>
        <charset val="204"/>
      </rPr>
      <t xml:space="preserve">1245312,00   МРОТ </t>
    </r>
    <r>
      <rPr>
        <sz val="11"/>
        <color theme="1"/>
        <rFont val="Times New Roman"/>
        <family val="1"/>
        <charset val="204"/>
      </rPr>
      <t xml:space="preserve">61965,00 </t>
    </r>
    <r>
      <rPr>
        <b/>
        <sz val="11"/>
        <color theme="1"/>
        <rFont val="Times New Roman"/>
        <family val="1"/>
        <charset val="204"/>
      </rPr>
      <t>Всего 1307277,0</t>
    </r>
  </si>
  <si>
    <r>
      <t xml:space="preserve">162432,0*30,2%=49054,46 рабочий по обсл, 541440,0*30,2%=163514,88 истопники Терт 541440,0*30,2%=163514,88 истопники Н-Есаул МРОТ 18713,43 </t>
    </r>
    <r>
      <rPr>
        <b/>
        <sz val="11"/>
        <color theme="1"/>
        <rFont val="Times New Roman"/>
        <family val="1"/>
        <charset val="204"/>
      </rPr>
      <t>Всего 376084,22+18713,43</t>
    </r>
  </si>
  <si>
    <r>
      <t>Оплата согласно штатного расписания мун. служащих 3803,0*52*1,08*1,6*4=</t>
    </r>
    <r>
      <rPr>
        <b/>
        <sz val="11"/>
        <color theme="1"/>
        <rFont val="Times New Roman"/>
        <family val="1"/>
        <charset val="204"/>
      </rPr>
      <t>1 366 889,47</t>
    </r>
    <r>
      <rPr>
        <sz val="11"/>
        <color theme="1"/>
        <rFont val="Times New Roman"/>
        <family val="1"/>
        <charset val="204"/>
      </rPr>
      <t xml:space="preserve">         Оплата по НСОТ согласно штатного расписания водитель 18666,18*12=</t>
    </r>
    <r>
      <rPr>
        <b/>
        <sz val="11"/>
        <color theme="1"/>
        <rFont val="Times New Roman"/>
        <family val="1"/>
        <charset val="204"/>
      </rPr>
      <t>223994,16</t>
    </r>
    <r>
      <rPr>
        <sz val="11"/>
        <color theme="1"/>
        <rFont val="Times New Roman"/>
        <family val="1"/>
        <charset val="204"/>
      </rPr>
      <t>; уборщик сл. помещ. 18048*0,75*13=</t>
    </r>
    <r>
      <rPr>
        <b/>
        <sz val="11"/>
        <color theme="1"/>
        <rFont val="Times New Roman"/>
        <family val="1"/>
        <charset val="204"/>
      </rPr>
      <t>175968,00</t>
    </r>
    <r>
      <rPr>
        <sz val="11"/>
        <color theme="1"/>
        <rFont val="Times New Roman"/>
        <family val="1"/>
        <charset val="204"/>
      </rPr>
      <t xml:space="preserve">                         (в т.ч замещение на период отпуска); </t>
    </r>
    <r>
      <rPr>
        <b/>
        <sz val="11"/>
        <color theme="1"/>
        <rFont val="Times New Roman"/>
        <family val="1"/>
        <charset val="204"/>
      </rPr>
      <t xml:space="preserve"> Итого НСОТ 399962,16+ МРОТ 6885,0</t>
    </r>
  </si>
  <si>
    <r>
      <rPr>
        <sz val="11"/>
        <color theme="1"/>
        <rFont val="Times New Roman"/>
        <family val="1"/>
        <charset val="204"/>
      </rPr>
      <t>МС 1366889,47*30,2%=</t>
    </r>
    <r>
      <rPr>
        <b/>
        <sz val="11"/>
        <color theme="1"/>
        <rFont val="Times New Roman"/>
        <family val="1"/>
        <charset val="204"/>
      </rPr>
      <t xml:space="preserve">412800,62  </t>
    </r>
    <r>
      <rPr>
        <sz val="11"/>
        <color theme="1"/>
        <rFont val="Times New Roman"/>
        <family val="1"/>
        <charset val="204"/>
      </rPr>
      <t xml:space="preserve">                НСОТ 399962,16 *30,2%</t>
    </r>
    <r>
      <rPr>
        <b/>
        <sz val="11"/>
        <color theme="1"/>
        <rFont val="Times New Roman"/>
        <family val="1"/>
        <charset val="204"/>
      </rPr>
      <t xml:space="preserve">=120788,57+ МРОТ 2079,27    </t>
    </r>
  </si>
  <si>
    <r>
      <t>Увеличение стоимости  материальных запасов (ГСМ А-92- 250 л. в мес. *12 мес. *44 руб. =</t>
    </r>
    <r>
      <rPr>
        <b/>
        <sz val="11"/>
        <color theme="1"/>
        <rFont val="Times New Roman"/>
        <family val="1"/>
        <charset val="204"/>
      </rPr>
      <t>132000,0</t>
    </r>
    <r>
      <rPr>
        <sz val="11"/>
        <color theme="1"/>
        <rFont val="Times New Roman"/>
        <family val="1"/>
        <charset val="204"/>
      </rPr>
      <t xml:space="preserve"> руб.;   канц. товары,бумага -</t>
    </r>
    <r>
      <rPr>
        <b/>
        <sz val="11"/>
        <color theme="1"/>
        <rFont val="Times New Roman"/>
        <family val="1"/>
        <charset val="204"/>
      </rPr>
      <t xml:space="preserve">24399,0 </t>
    </r>
    <r>
      <rPr>
        <sz val="11"/>
        <color theme="1"/>
        <rFont val="Times New Roman"/>
        <family val="1"/>
        <charset val="204"/>
      </rPr>
      <t>руб.; картриджи 3*3500=10500,0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запчасти -</t>
    </r>
    <r>
      <rPr>
        <b/>
        <sz val="11"/>
        <color theme="1"/>
        <rFont val="Times New Roman"/>
        <family val="1"/>
        <charset val="204"/>
      </rPr>
      <t>30000</t>
    </r>
    <r>
      <rPr>
        <sz val="11"/>
        <color theme="1"/>
        <rFont val="Times New Roman"/>
        <family val="1"/>
        <charset val="204"/>
      </rPr>
      <t xml:space="preserve"> руб.;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хоз. товары 5666,49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руб, подставка для ног офисная 2000*5=10000,0  Всего:</t>
    </r>
    <r>
      <rPr>
        <b/>
        <sz val="11"/>
        <color theme="1"/>
        <rFont val="Times New Roman"/>
        <family val="1"/>
        <charset val="204"/>
      </rPr>
      <t>212565,49</t>
    </r>
  </si>
  <si>
    <r>
      <t>Услуги по сопровождению программ СБиС++ -</t>
    </r>
    <r>
      <rPr>
        <b/>
        <sz val="11"/>
        <color theme="1"/>
        <rFont val="Times New Roman"/>
        <family val="1"/>
        <charset val="204"/>
      </rPr>
      <t xml:space="preserve"> 20000,  </t>
    </r>
    <r>
      <rPr>
        <sz val="11"/>
        <color theme="1"/>
        <rFont val="Times New Roman"/>
        <family val="1"/>
        <charset val="204"/>
      </rPr>
      <t>подписка 1С бухгалтерия 3</t>
    </r>
    <r>
      <rPr>
        <b/>
        <sz val="11"/>
        <color theme="1"/>
        <rFont val="Times New Roman"/>
        <family val="1"/>
        <charset val="204"/>
      </rPr>
      <t>0</t>
    </r>
    <r>
      <rPr>
        <b/>
        <sz val="11"/>
        <rFont val="Times New Roman"/>
        <family val="1"/>
        <charset val="204"/>
      </rPr>
      <t>000</t>
    </r>
    <r>
      <rPr>
        <sz val="11"/>
        <color theme="1"/>
        <rFont val="Times New Roman"/>
        <family val="1"/>
        <charset val="204"/>
      </rPr>
      <t xml:space="preserve"> в год, 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>приобретение программы Консультант+60000</t>
    </r>
    <r>
      <rPr>
        <b/>
        <sz val="11"/>
        <color theme="1"/>
        <rFont val="Times New Roman"/>
        <family val="1"/>
        <charset val="204"/>
      </rPr>
      <t xml:space="preserve">; </t>
    </r>
    <r>
      <rPr>
        <sz val="11"/>
        <color theme="1"/>
        <rFont val="Times New Roman"/>
        <family val="1"/>
        <charset val="204"/>
      </rPr>
      <t xml:space="preserve"> </t>
    </r>
    <r>
      <rPr>
        <sz val="11"/>
        <color rgb="FFFF0000"/>
        <rFont val="Times New Roman"/>
        <family val="1"/>
        <charset val="204"/>
      </rPr>
      <t xml:space="preserve"> </t>
    </r>
    <r>
      <rPr>
        <b/>
        <sz val="11"/>
        <color theme="1"/>
        <rFont val="Times New Roman"/>
        <family val="1"/>
        <charset val="204"/>
      </rPr>
      <t xml:space="preserve">   </t>
    </r>
    <r>
      <rPr>
        <sz val="11"/>
        <color theme="1"/>
        <rFont val="Times New Roman"/>
        <family val="1"/>
        <charset val="204"/>
      </rPr>
      <t xml:space="preserve"> ЭЦП -</t>
    </r>
    <r>
      <rPr>
        <b/>
        <sz val="11"/>
        <color theme="1"/>
        <rFont val="Times New Roman"/>
        <family val="1"/>
        <charset val="204"/>
      </rPr>
      <t xml:space="preserve">8000, </t>
    </r>
    <r>
      <rPr>
        <sz val="11"/>
        <color theme="1"/>
        <rFont val="Times New Roman"/>
        <family val="1"/>
        <charset val="204"/>
      </rPr>
      <t>АСФК 20 000</t>
    </r>
    <r>
      <rPr>
        <b/>
        <sz val="11"/>
        <color theme="1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Антивирус </t>
    </r>
    <r>
      <rPr>
        <b/>
        <sz val="11"/>
        <color theme="1"/>
        <rFont val="Times New Roman"/>
        <family val="1"/>
        <charset val="204"/>
      </rPr>
      <t>5000,0</t>
    </r>
    <r>
      <rPr>
        <sz val="11"/>
        <color theme="1"/>
        <rFont val="Times New Roman"/>
        <family val="1"/>
        <charset val="204"/>
      </rPr>
      <t>, публикация в газете</t>
    </r>
    <r>
      <rPr>
        <b/>
        <sz val="11"/>
        <color theme="1"/>
        <rFont val="Times New Roman"/>
        <family val="1"/>
        <charset val="204"/>
      </rPr>
      <t xml:space="preserve">-10000,00, </t>
    </r>
    <r>
      <rPr>
        <sz val="11"/>
        <color theme="1"/>
        <rFont val="Times New Roman"/>
        <family val="1"/>
        <charset val="204"/>
      </rPr>
      <t>обслуживание сайта   1250,0*12=</t>
    </r>
    <r>
      <rPr>
        <b/>
        <sz val="11"/>
        <color theme="1"/>
        <rFont val="Times New Roman"/>
        <family val="1"/>
        <charset val="204"/>
      </rPr>
      <t xml:space="preserve">15000,0, </t>
    </r>
    <r>
      <rPr>
        <sz val="11"/>
        <color theme="1"/>
        <rFont val="Times New Roman"/>
        <family val="1"/>
        <charset val="204"/>
      </rPr>
      <t xml:space="preserve">настройка программного обеспечения </t>
    </r>
    <r>
      <rPr>
        <b/>
        <sz val="11"/>
        <color theme="1"/>
        <rFont val="Times New Roman"/>
        <family val="1"/>
        <charset val="204"/>
      </rPr>
      <t xml:space="preserve">15000,0 </t>
    </r>
    <r>
      <rPr>
        <sz val="11"/>
        <color theme="1"/>
        <rFont val="Times New Roman"/>
        <family val="1"/>
        <charset val="204"/>
      </rPr>
      <t>специальная оценка условий труда 1000*9=</t>
    </r>
    <r>
      <rPr>
        <b/>
        <sz val="11"/>
        <color theme="1"/>
        <rFont val="Times New Roman"/>
        <family val="1"/>
        <charset val="204"/>
      </rPr>
      <t xml:space="preserve">9000,0 </t>
    </r>
    <r>
      <rPr>
        <sz val="11"/>
        <color theme="1"/>
        <rFont val="Times New Roman"/>
        <family val="1"/>
        <charset val="204"/>
      </rPr>
      <t>обучение 11080,67</t>
    </r>
    <r>
      <rPr>
        <b/>
        <sz val="11"/>
        <color theme="1"/>
        <rFont val="Times New Roman"/>
        <family val="1"/>
        <charset val="204"/>
      </rPr>
      <t xml:space="preserve"> </t>
    </r>
    <r>
      <rPr>
        <sz val="11"/>
        <color theme="1"/>
        <rFont val="Times New Roman"/>
        <family val="1"/>
        <charset val="204"/>
      </rPr>
      <t xml:space="preserve">предрейс мед. осмотр 9194,40 </t>
    </r>
    <r>
      <rPr>
        <b/>
        <sz val="11"/>
        <color theme="1"/>
        <rFont val="Times New Roman"/>
        <family val="1"/>
        <charset val="204"/>
      </rPr>
      <t xml:space="preserve">  Всего 212275,07          </t>
    </r>
    <r>
      <rPr>
        <sz val="11"/>
        <color theme="1"/>
        <rFont val="Times New Roman"/>
        <family val="1"/>
        <charset val="204"/>
      </rPr>
      <t xml:space="preserve"> </t>
    </r>
  </si>
  <si>
    <t>111044,0</t>
  </si>
  <si>
    <t>ГСМ на огнеборец 25000, софинансиров-е 4021,30, пирсы 80426,0</t>
  </si>
  <si>
    <r>
      <t>Взносы на кап ремонт 4056,16*12=48673,92</t>
    </r>
    <r>
      <rPr>
        <b/>
        <sz val="11"/>
        <color theme="1"/>
        <rFont val="Times New Roman"/>
        <family val="1"/>
        <charset val="204"/>
      </rPr>
      <t>,</t>
    </r>
    <r>
      <rPr>
        <sz val="11"/>
        <color theme="1"/>
        <rFont val="Times New Roman"/>
        <family val="1"/>
        <charset val="204"/>
      </rPr>
      <t xml:space="preserve"> </t>
    </r>
  </si>
  <si>
    <t>кап. ремонт дорог</t>
  </si>
  <si>
    <t xml:space="preserve">Актуализация схемы теплоснабжения с.Н-Есауловка-99000,0, Обследование и анализ действующей сети теплоснабжения и составление проекта схемы теплоснабжения  </t>
  </si>
  <si>
    <t>Обслуживание ул. освещения 1ч-0,5ст з.пл 0,5*18048,0*12=108288,00 мрот 4590,0</t>
  </si>
  <si>
    <t>108288,0*30,2%=32702,98 мрот 1386,18</t>
  </si>
  <si>
    <t>дератизация кладбищ-12704,0,</t>
  </si>
  <si>
    <t>112270</t>
  </si>
  <si>
    <t>Софинансирование на кап.ремонт и строительство сети ХВС -3000,0</t>
  </si>
</sst>
</file>

<file path=xl/styles.xml><?xml version="1.0" encoding="utf-8"?>
<styleSheet xmlns="http://schemas.openxmlformats.org/spreadsheetml/2006/main">
  <numFmts count="1">
    <numFmt numFmtId="164" formatCode="#,##0.00_ ;\-#,##0.00\ "/>
  </numFmts>
  <fonts count="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1">
    <xf numFmtId="0" fontId="0" fillId="0" borderId="0" xfId="0"/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4" fillId="0" borderId="0" xfId="0" applyFont="1"/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/>
    <xf numFmtId="0" fontId="0" fillId="0" borderId="2" xfId="0" applyBorder="1" applyAlignment="1"/>
    <xf numFmtId="0" fontId="0" fillId="0" borderId="9" xfId="0" applyBorder="1" applyAlignment="1"/>
    <xf numFmtId="49" fontId="0" fillId="2" borderId="9" xfId="0" applyNumberFormat="1" applyFill="1" applyBorder="1" applyAlignment="1">
      <alignment horizontal="center"/>
    </xf>
    <xf numFmtId="49" fontId="0" fillId="2" borderId="1" xfId="0" applyNumberFormat="1" applyFill="1" applyBorder="1" applyAlignment="1">
      <alignment horizontal="center"/>
    </xf>
    <xf numFmtId="49" fontId="0" fillId="3" borderId="1" xfId="0" applyNumberFormat="1" applyFill="1" applyBorder="1" applyAlignment="1">
      <alignment horizontal="center"/>
    </xf>
    <xf numFmtId="49" fontId="0" fillId="3" borderId="10" xfId="0" applyNumberFormat="1" applyFill="1" applyBorder="1" applyAlignment="1">
      <alignment horizontal="center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0" fontId="1" fillId="4" borderId="7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2" fontId="1" fillId="3" borderId="14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49" fontId="2" fillId="3" borderId="3" xfId="0" applyNumberFormat="1" applyFont="1" applyFill="1" applyBorder="1" applyAlignment="1">
      <alignment horizontal="center" vertical="center" wrapText="1"/>
    </xf>
    <xf numFmtId="49" fontId="2" fillId="3" borderId="4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/>
    </xf>
    <xf numFmtId="49" fontId="0" fillId="0" borderId="10" xfId="0" applyNumberFormat="1" applyFill="1" applyBorder="1" applyAlignment="1">
      <alignment horizontal="center"/>
    </xf>
    <xf numFmtId="0" fontId="2" fillId="0" borderId="5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2" fontId="2" fillId="0" borderId="8" xfId="0" applyNumberFormat="1" applyFont="1" applyFill="1" applyBorder="1" applyAlignment="1">
      <alignment horizontal="center" vertical="center" wrapText="1"/>
    </xf>
    <xf numFmtId="0" fontId="0" fillId="0" borderId="0" xfId="0" applyFill="1"/>
    <xf numFmtId="2" fontId="2" fillId="2" borderId="8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 wrapText="1"/>
    </xf>
    <xf numFmtId="2" fontId="2" fillId="3" borderId="7" xfId="0" applyNumberFormat="1" applyFont="1" applyFill="1" applyBorder="1" applyAlignment="1">
      <alignment horizontal="center" vertical="center" wrapText="1"/>
    </xf>
    <xf numFmtId="2" fontId="2" fillId="3" borderId="4" xfId="0" applyNumberFormat="1" applyFont="1" applyFill="1" applyBorder="1" applyAlignment="1">
      <alignment horizontal="center" vertical="center" wrapText="1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2" fontId="1" fillId="0" borderId="8" xfId="0" applyNumberFormat="1" applyFont="1" applyFill="1" applyBorder="1" applyAlignment="1">
      <alignment horizontal="center" vertical="center" wrapText="1"/>
    </xf>
    <xf numFmtId="0" fontId="0" fillId="2" borderId="0" xfId="0" applyFill="1"/>
    <xf numFmtId="0" fontId="2" fillId="0" borderId="3" xfId="0" applyFont="1" applyFill="1" applyBorder="1" applyAlignment="1">
      <alignment vertical="center" wrapText="1"/>
    </xf>
    <xf numFmtId="0" fontId="2" fillId="0" borderId="4" xfId="0" applyFont="1" applyFill="1" applyBorder="1" applyAlignment="1">
      <alignment vertical="center" wrapText="1"/>
    </xf>
    <xf numFmtId="49" fontId="0" fillId="2" borderId="1" xfId="0" applyNumberFormat="1" applyFill="1" applyBorder="1" applyAlignment="1">
      <alignment horizontal="center" vertical="center"/>
    </xf>
    <xf numFmtId="0" fontId="1" fillId="3" borderId="10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49" fontId="0" fillId="0" borderId="1" xfId="0" applyNumberForma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164" fontId="1" fillId="0" borderId="1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49" fontId="2" fillId="2" borderId="4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/>
    </xf>
    <xf numFmtId="164" fontId="2" fillId="2" borderId="3" xfId="0" applyNumberFormat="1" applyFont="1" applyFill="1" applyBorder="1" applyAlignment="1">
      <alignment horizontal="center" vertical="center" wrapText="1"/>
    </xf>
    <xf numFmtId="164" fontId="2" fillId="2" borderId="7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49" fontId="8" fillId="2" borderId="1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49" fontId="0" fillId="2" borderId="11" xfId="0" applyNumberFormat="1" applyFill="1" applyBorder="1" applyAlignment="1">
      <alignment horizontal="center"/>
    </xf>
    <xf numFmtId="49" fontId="2" fillId="2" borderId="10" xfId="0" applyNumberFormat="1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49" fontId="0" fillId="0" borderId="10" xfId="0" applyNumberFormat="1" applyBorder="1" applyAlignment="1">
      <alignment horizont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0" fillId="2" borderId="10" xfId="0" applyFill="1" applyBorder="1" applyAlignment="1">
      <alignment horizontal="center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2" fontId="2" fillId="2" borderId="11" xfId="0" applyNumberFormat="1" applyFont="1" applyFill="1" applyBorder="1" applyAlignment="1">
      <alignment horizontal="center" vertical="center" wrapText="1"/>
    </xf>
    <xf numFmtId="2" fontId="2" fillId="2" borderId="0" xfId="0" applyNumberFormat="1" applyFont="1" applyFill="1" applyBorder="1" applyAlignment="1">
      <alignment horizontal="center" vertical="center" wrapText="1"/>
    </xf>
    <xf numFmtId="2" fontId="2" fillId="2" borderId="12" xfId="0" applyNumberFormat="1" applyFont="1" applyFill="1" applyBorder="1" applyAlignment="1">
      <alignment horizontal="center" vertical="center" wrapText="1"/>
    </xf>
    <xf numFmtId="2" fontId="2" fillId="2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 wrapText="1"/>
    </xf>
    <xf numFmtId="49" fontId="0" fillId="0" borderId="0" xfId="0" applyNumberFormat="1" applyFill="1"/>
    <xf numFmtId="2" fontId="2" fillId="0" borderId="5" xfId="0" applyNumberFormat="1" applyFont="1" applyFill="1" applyBorder="1" applyAlignment="1">
      <alignment horizontal="center" vertical="center" wrapText="1"/>
    </xf>
    <xf numFmtId="2" fontId="2" fillId="0" borderId="6" xfId="0" applyNumberFormat="1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2" fontId="1" fillId="0" borderId="8" xfId="0" applyNumberFormat="1" applyFont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Border="1" applyAlignment="1">
      <alignment horizontal="center" vertical="center" wrapText="1"/>
    </xf>
    <xf numFmtId="2" fontId="2" fillId="3" borderId="5" xfId="0" applyNumberFormat="1" applyFont="1" applyFill="1" applyBorder="1" applyAlignment="1">
      <alignment vertical="center"/>
    </xf>
    <xf numFmtId="2" fontId="2" fillId="3" borderId="8" xfId="0" applyNumberFormat="1" applyFont="1" applyFill="1" applyBorder="1" applyAlignment="1">
      <alignment vertical="center"/>
    </xf>
    <xf numFmtId="2" fontId="2" fillId="3" borderId="6" xfId="0" applyNumberFormat="1" applyFont="1" applyFill="1" applyBorder="1" applyAlignment="1">
      <alignment vertical="center"/>
    </xf>
    <xf numFmtId="2" fontId="2" fillId="3" borderId="3" xfId="0" applyNumberFormat="1" applyFont="1" applyFill="1" applyBorder="1" applyAlignment="1">
      <alignment horizontal="center" vertical="center"/>
    </xf>
    <xf numFmtId="2" fontId="2" fillId="3" borderId="7" xfId="0" applyNumberFormat="1" applyFont="1" applyFill="1" applyBorder="1" applyAlignment="1">
      <alignment horizontal="center" vertical="center"/>
    </xf>
    <xf numFmtId="2" fontId="2" fillId="3" borderId="4" xfId="0" applyNumberFormat="1" applyFont="1" applyFill="1" applyBorder="1" applyAlignment="1">
      <alignment horizontal="center" vertical="center"/>
    </xf>
    <xf numFmtId="49" fontId="2" fillId="2" borderId="9" xfId="0" applyNumberFormat="1" applyFont="1" applyFill="1" applyBorder="1" applyAlignment="1">
      <alignment horizontal="center" vertical="center" wrapText="1"/>
    </xf>
    <xf numFmtId="49" fontId="2" fillId="2" borderId="14" xfId="0" applyNumberFormat="1" applyFont="1" applyFill="1" applyBorder="1" applyAlignment="1">
      <alignment horizontal="center" vertical="center" wrapText="1"/>
    </xf>
    <xf numFmtId="49" fontId="2" fillId="2" borderId="15" xfId="0" applyNumberFormat="1" applyFont="1" applyFill="1" applyBorder="1" applyAlignment="1">
      <alignment horizontal="center" vertical="center" wrapText="1"/>
    </xf>
    <xf numFmtId="49" fontId="2" fillId="2" borderId="13" xfId="0" applyNumberFormat="1" applyFont="1" applyFill="1" applyBorder="1" applyAlignment="1">
      <alignment horizontal="center" vertical="center" wrapText="1"/>
    </xf>
    <xf numFmtId="49" fontId="2" fillId="3" borderId="13" xfId="0" applyNumberFormat="1" applyFont="1" applyFill="1" applyBorder="1" applyAlignment="1">
      <alignment horizontal="center" vertical="center" wrapText="1"/>
    </xf>
    <xf numFmtId="49" fontId="2" fillId="3" borderId="15" xfId="0" applyNumberFormat="1" applyFont="1" applyFill="1" applyBorder="1" applyAlignment="1">
      <alignment horizontal="center" vertical="center" wrapText="1"/>
    </xf>
    <xf numFmtId="164" fontId="2" fillId="3" borderId="13" xfId="0" applyNumberFormat="1" applyFont="1" applyFill="1" applyBorder="1" applyAlignment="1">
      <alignment horizontal="center" vertical="center" wrapText="1"/>
    </xf>
    <xf numFmtId="164" fontId="2" fillId="3" borderId="14" xfId="0" applyNumberFormat="1" applyFont="1" applyFill="1" applyBorder="1" applyAlignment="1">
      <alignment horizontal="center" vertical="center" wrapText="1"/>
    </xf>
    <xf numFmtId="164" fontId="2" fillId="3" borderId="15" xfId="0" applyNumberFormat="1" applyFont="1" applyFill="1" applyBorder="1" applyAlignment="1">
      <alignment horizontal="center" vertical="center" wrapText="1"/>
    </xf>
    <xf numFmtId="2" fontId="2" fillId="2" borderId="1" xfId="0" applyNumberFormat="1" applyFont="1" applyFill="1" applyBorder="1" applyAlignment="1">
      <alignment horizontal="center" vertical="center" wrapText="1"/>
    </xf>
    <xf numFmtId="2" fontId="2" fillId="2" borderId="2" xfId="0" applyNumberFormat="1" applyFont="1" applyFill="1" applyBorder="1" applyAlignment="1">
      <alignment horizontal="center" vertical="center" wrapText="1"/>
    </xf>
    <xf numFmtId="2" fontId="1" fillId="3" borderId="1" xfId="0" applyNumberFormat="1" applyFont="1" applyFill="1" applyBorder="1" applyAlignment="1">
      <alignment horizontal="center" vertical="center" wrapText="1"/>
    </xf>
    <xf numFmtId="2" fontId="1" fillId="3" borderId="10" xfId="0" applyNumberFormat="1" applyFont="1" applyFill="1" applyBorder="1" applyAlignment="1">
      <alignment horizontal="center" vertical="center" wrapText="1"/>
    </xf>
    <xf numFmtId="2" fontId="1" fillId="3" borderId="2" xfId="0" applyNumberFormat="1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5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2" fontId="2" fillId="2" borderId="3" xfId="0" applyNumberFormat="1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4" xfId="0" applyNumberFormat="1" applyFont="1" applyFill="1" applyBorder="1" applyAlignment="1">
      <alignment horizontal="center" vertical="center" wrapText="1"/>
    </xf>
    <xf numFmtId="2" fontId="2" fillId="2" borderId="5" xfId="0" applyNumberFormat="1" applyFont="1" applyFill="1" applyBorder="1" applyAlignment="1">
      <alignment horizontal="center" vertical="center" wrapText="1"/>
    </xf>
    <xf numFmtId="2" fontId="2" fillId="2" borderId="8" xfId="0" applyNumberFormat="1" applyFont="1" applyFill="1" applyBorder="1" applyAlignment="1">
      <alignment horizontal="center" vertical="center" wrapText="1"/>
    </xf>
    <xf numFmtId="2" fontId="2" fillId="2" borderId="6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2" fillId="0" borderId="14" xfId="0" applyNumberFormat="1" applyFont="1" applyFill="1" applyBorder="1" applyAlignment="1">
      <alignment horizontal="center" vertical="center" wrapText="1"/>
    </xf>
    <xf numFmtId="2" fontId="2" fillId="0" borderId="15" xfId="0" applyNumberFormat="1" applyFont="1" applyFill="1" applyBorder="1" applyAlignment="1">
      <alignment horizontal="center" vertical="center" wrapText="1"/>
    </xf>
    <xf numFmtId="0" fontId="5" fillId="3" borderId="13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49" fontId="0" fillId="2" borderId="1" xfId="0" applyNumberFormat="1" applyFill="1" applyBorder="1" applyAlignment="1">
      <alignment horizontal="center"/>
    </xf>
    <xf numFmtId="49" fontId="0" fillId="2" borderId="2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 vertical="center" wrapText="1"/>
    </xf>
    <xf numFmtId="0" fontId="2" fillId="2" borderId="1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2" fontId="2" fillId="2" borderId="13" xfId="0" applyNumberFormat="1" applyFont="1" applyFill="1" applyBorder="1" applyAlignment="1">
      <alignment horizontal="center" vertical="center" wrapText="1"/>
    </xf>
    <xf numFmtId="2" fontId="2" fillId="2" borderId="1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left" vertical="center" wrapText="1"/>
    </xf>
    <xf numFmtId="0" fontId="1" fillId="3" borderId="7" xfId="0" applyFont="1" applyFill="1" applyBorder="1" applyAlignment="1">
      <alignment horizontal="left" vertical="center" wrapText="1"/>
    </xf>
    <xf numFmtId="0" fontId="1" fillId="3" borderId="4" xfId="0" applyFont="1" applyFill="1" applyBorder="1" applyAlignment="1">
      <alignment horizontal="left" vertical="center" wrapText="1"/>
    </xf>
    <xf numFmtId="0" fontId="1" fillId="3" borderId="11" xfId="0" applyFont="1" applyFill="1" applyBorder="1" applyAlignment="1">
      <alignment horizontal="left" vertical="center" wrapText="1"/>
    </xf>
    <xf numFmtId="0" fontId="1" fillId="3" borderId="0" xfId="0" applyFont="1" applyFill="1" applyBorder="1" applyAlignment="1">
      <alignment horizontal="left" vertical="center" wrapText="1"/>
    </xf>
    <xf numFmtId="0" fontId="1" fillId="3" borderId="12" xfId="0" applyFont="1" applyFill="1" applyBorder="1" applyAlignment="1">
      <alignment horizontal="left" vertical="center" wrapText="1"/>
    </xf>
    <xf numFmtId="0" fontId="1" fillId="3" borderId="5" xfId="0" applyFont="1" applyFill="1" applyBorder="1" applyAlignment="1">
      <alignment horizontal="left" vertical="center" wrapText="1"/>
    </xf>
    <xf numFmtId="0" fontId="1" fillId="3" borderId="8" xfId="0" applyFont="1" applyFill="1" applyBorder="1" applyAlignment="1">
      <alignment horizontal="left" vertical="center" wrapText="1"/>
    </xf>
    <xf numFmtId="0" fontId="1" fillId="3" borderId="6" xfId="0" applyFont="1" applyFill="1" applyBorder="1" applyAlignment="1">
      <alignment horizontal="left" vertical="center" wrapText="1"/>
    </xf>
    <xf numFmtId="49" fontId="0" fillId="0" borderId="1" xfId="0" applyNumberFormat="1" applyBorder="1" applyAlignment="1">
      <alignment horizontal="center"/>
    </xf>
    <xf numFmtId="49" fontId="0" fillId="0" borderId="2" xfId="0" applyNumberFormat="1" applyBorder="1" applyAlignment="1">
      <alignment horizontal="center"/>
    </xf>
    <xf numFmtId="2" fontId="2" fillId="0" borderId="13" xfId="0" applyNumberFormat="1" applyFont="1" applyFill="1" applyBorder="1" applyAlignment="1">
      <alignment horizontal="center" vertical="center" wrapText="1"/>
    </xf>
    <xf numFmtId="2" fontId="1" fillId="0" borderId="14" xfId="0" applyNumberFormat="1" applyFont="1" applyFill="1" applyBorder="1" applyAlignment="1">
      <alignment horizontal="center" vertical="center" wrapText="1"/>
    </xf>
    <xf numFmtId="2" fontId="1" fillId="0" borderId="15" xfId="0" applyNumberFormat="1" applyFont="1" applyFill="1" applyBorder="1" applyAlignment="1">
      <alignment horizontal="center" vertical="center" wrapText="1"/>
    </xf>
    <xf numFmtId="2" fontId="2" fillId="0" borderId="3" xfId="0" applyNumberFormat="1" applyFont="1" applyBorder="1" applyAlignment="1">
      <alignment horizontal="center"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8" xfId="0" applyNumberFormat="1" applyFont="1" applyBorder="1" applyAlignment="1">
      <alignment horizontal="center" vertical="center" wrapText="1"/>
    </xf>
    <xf numFmtId="2" fontId="2" fillId="0" borderId="6" xfId="0" applyNumberFormat="1" applyFont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top" wrapText="1"/>
    </xf>
    <xf numFmtId="0" fontId="0" fillId="0" borderId="7" xfId="0" applyFill="1" applyBorder="1" applyAlignment="1">
      <alignment horizontal="center" vertical="top" wrapText="1"/>
    </xf>
    <xf numFmtId="0" fontId="0" fillId="0" borderId="4" xfId="0" applyFill="1" applyBorder="1" applyAlignment="1">
      <alignment horizontal="center" vertical="top" wrapText="1"/>
    </xf>
    <xf numFmtId="0" fontId="1" fillId="3" borderId="13" xfId="0" applyFont="1" applyFill="1" applyBorder="1" applyAlignment="1">
      <alignment horizontal="center" vertical="center" wrapText="1"/>
    </xf>
    <xf numFmtId="0" fontId="1" fillId="3" borderId="14" xfId="0" applyFont="1" applyFill="1" applyBorder="1" applyAlignment="1">
      <alignment horizontal="center" vertical="center" wrapText="1"/>
    </xf>
    <xf numFmtId="0" fontId="1" fillId="3" borderId="15" xfId="0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 wrapText="1"/>
    </xf>
    <xf numFmtId="2" fontId="1" fillId="0" borderId="14" xfId="0" applyNumberFormat="1" applyFont="1" applyBorder="1" applyAlignment="1">
      <alignment horizontal="center" vertical="center" wrapText="1"/>
    </xf>
    <xf numFmtId="2" fontId="1" fillId="0" borderId="15" xfId="0" applyNumberFormat="1" applyFont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7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6" xfId="0" applyFont="1" applyFill="1" applyBorder="1" applyAlignment="1">
      <alignment horizontal="center" vertical="center" wrapText="1"/>
    </xf>
    <xf numFmtId="2" fontId="1" fillId="0" borderId="3" xfId="0" applyNumberFormat="1" applyFont="1" applyBorder="1" applyAlignment="1">
      <alignment horizontal="center" vertical="center" wrapText="1"/>
    </xf>
    <xf numFmtId="2" fontId="1" fillId="0" borderId="7" xfId="0" applyNumberFormat="1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center" wrapText="1"/>
    </xf>
    <xf numFmtId="2" fontId="1" fillId="0" borderId="5" xfId="0" applyNumberFormat="1" applyFont="1" applyBorder="1" applyAlignment="1">
      <alignment horizontal="center" vertical="center" wrapText="1"/>
    </xf>
    <xf numFmtId="2" fontId="1" fillId="0" borderId="8" xfId="0" applyNumberFormat="1" applyFont="1" applyBorder="1" applyAlignment="1">
      <alignment horizontal="center" vertical="center" wrapText="1"/>
    </xf>
    <xf numFmtId="2" fontId="1" fillId="0" borderId="6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2" xfId="0" applyNumberFormat="1" applyFont="1" applyBorder="1" applyAlignment="1">
      <alignment horizontal="center" vertical="center" wrapText="1"/>
    </xf>
    <xf numFmtId="2" fontId="2" fillId="0" borderId="3" xfId="0" applyNumberFormat="1" applyFont="1" applyFill="1" applyBorder="1" applyAlignment="1">
      <alignment horizontal="center" vertical="center" wrapText="1"/>
    </xf>
    <xf numFmtId="2" fontId="2" fillId="0" borderId="7" xfId="0" applyNumberFormat="1" applyFont="1" applyFill="1" applyBorder="1" applyAlignment="1">
      <alignment horizontal="center" vertical="center" wrapText="1"/>
    </xf>
    <xf numFmtId="2" fontId="2" fillId="0" borderId="4" xfId="0" applyNumberFormat="1" applyFont="1" applyFill="1" applyBorder="1" applyAlignment="1">
      <alignment horizontal="center" vertical="center" wrapText="1"/>
    </xf>
    <xf numFmtId="0" fontId="5" fillId="3" borderId="14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/>
    </xf>
    <xf numFmtId="0" fontId="1" fillId="3" borderId="7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6" xfId="0" applyFont="1" applyFill="1" applyBorder="1" applyAlignment="1">
      <alignment horizontal="center"/>
    </xf>
    <xf numFmtId="2" fontId="2" fillId="3" borderId="5" xfId="0" applyNumberFormat="1" applyFont="1" applyFill="1" applyBorder="1" applyAlignment="1">
      <alignment horizontal="center" vertical="center"/>
    </xf>
    <xf numFmtId="2" fontId="2" fillId="3" borderId="8" xfId="0" applyNumberFormat="1" applyFont="1" applyFill="1" applyBorder="1" applyAlignment="1">
      <alignment horizontal="center" vertical="center"/>
    </xf>
    <xf numFmtId="2" fontId="2" fillId="3" borderId="6" xfId="0" applyNumberFormat="1" applyFont="1" applyFill="1" applyBorder="1" applyAlignment="1">
      <alignment horizontal="center" vertical="center"/>
    </xf>
    <xf numFmtId="0" fontId="0" fillId="2" borderId="1" xfId="0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2" xfId="0" applyNumberFormat="1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2" fontId="2" fillId="0" borderId="9" xfId="0" applyNumberFormat="1" applyFont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0" fillId="4" borderId="1" xfId="0" applyFill="1" applyBorder="1" applyAlignment="1">
      <alignment horizontal="center" vertical="center"/>
    </xf>
    <xf numFmtId="0" fontId="0" fillId="4" borderId="2" xfId="0" applyFill="1" applyBorder="1" applyAlignment="1">
      <alignment horizontal="center" vertical="center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4" borderId="5" xfId="0" applyFont="1" applyFill="1" applyBorder="1" applyAlignment="1">
      <alignment horizontal="center" vertical="center" wrapText="1"/>
    </xf>
    <xf numFmtId="0" fontId="1" fillId="4" borderId="6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/>
    </xf>
    <xf numFmtId="0" fontId="1" fillId="4" borderId="7" xfId="0" applyFont="1" applyFill="1" applyBorder="1" applyAlignment="1">
      <alignment horizontal="center" vertical="center"/>
    </xf>
    <xf numFmtId="0" fontId="1" fillId="4" borderId="4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8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8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 wrapText="1"/>
    </xf>
    <xf numFmtId="2" fontId="1" fillId="3" borderId="3" xfId="0" applyNumberFormat="1" applyFont="1" applyFill="1" applyBorder="1" applyAlignment="1">
      <alignment horizontal="center" vertical="center" wrapText="1"/>
    </xf>
    <xf numFmtId="2" fontId="1" fillId="3" borderId="7" xfId="0" applyNumberFormat="1" applyFont="1" applyFill="1" applyBorder="1" applyAlignment="1">
      <alignment horizontal="center" vertical="center" wrapText="1"/>
    </xf>
    <xf numFmtId="2" fontId="1" fillId="3" borderId="4" xfId="0" applyNumberFormat="1" applyFont="1" applyFill="1" applyBorder="1" applyAlignment="1">
      <alignment horizontal="center" vertical="center" wrapText="1"/>
    </xf>
    <xf numFmtId="2" fontId="1" fillId="3" borderId="5" xfId="0" applyNumberFormat="1" applyFont="1" applyFill="1" applyBorder="1" applyAlignment="1">
      <alignment horizontal="center" vertical="center" wrapText="1"/>
    </xf>
    <xf numFmtId="2" fontId="1" fillId="3" borderId="8" xfId="0" applyNumberFormat="1" applyFont="1" applyFill="1" applyBorder="1" applyAlignment="1">
      <alignment horizontal="center" vertical="center" wrapText="1"/>
    </xf>
    <xf numFmtId="2" fontId="1" fillId="3" borderId="6" xfId="0" applyNumberFormat="1" applyFont="1" applyFill="1" applyBorder="1" applyAlignment="1">
      <alignment horizontal="center" vertical="center" wrapText="1"/>
    </xf>
    <xf numFmtId="2" fontId="1" fillId="3" borderId="13" xfId="0" applyNumberFormat="1" applyFont="1" applyFill="1" applyBorder="1" applyAlignment="1">
      <alignment horizontal="center" vertical="center" wrapText="1"/>
    </xf>
    <xf numFmtId="2" fontId="1" fillId="3" borderId="14" xfId="0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Alignment="1">
      <alignment horizontal="center" vertical="center" wrapText="1"/>
    </xf>
    <xf numFmtId="0" fontId="1" fillId="3" borderId="13" xfId="0" applyFont="1" applyFill="1" applyBorder="1" applyAlignment="1">
      <alignment horizontal="left" vertical="center" wrapText="1"/>
    </xf>
    <xf numFmtId="0" fontId="1" fillId="3" borderId="14" xfId="0" applyFont="1" applyFill="1" applyBorder="1" applyAlignment="1">
      <alignment horizontal="left" vertical="center" wrapText="1"/>
    </xf>
    <xf numFmtId="0" fontId="1" fillId="3" borderId="15" xfId="0" applyFont="1" applyFill="1" applyBorder="1" applyAlignment="1">
      <alignment horizontal="left" vertical="center" wrapText="1"/>
    </xf>
    <xf numFmtId="0" fontId="2" fillId="0" borderId="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8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4" fontId="2" fillId="2" borderId="3" xfId="0" applyNumberFormat="1" applyFont="1" applyFill="1" applyBorder="1" applyAlignment="1">
      <alignment horizontal="center" vertical="center" wrapText="1"/>
    </xf>
    <xf numFmtId="164" fontId="2" fillId="2" borderId="13" xfId="0" applyNumberFormat="1" applyFont="1" applyFill="1" applyBorder="1" applyAlignment="1">
      <alignment horizontal="center" vertical="center" wrapText="1"/>
    </xf>
    <xf numFmtId="164" fontId="2" fillId="2" borderId="14" xfId="0" applyNumberFormat="1" applyFont="1" applyFill="1" applyBorder="1" applyAlignment="1">
      <alignment horizontal="center" vertical="center" wrapText="1"/>
    </xf>
    <xf numFmtId="164" fontId="2" fillId="2" borderId="15" xfId="0" applyNumberFormat="1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164" fontId="1" fillId="2" borderId="13" xfId="0" applyNumberFormat="1" applyFont="1" applyFill="1" applyBorder="1" applyAlignment="1">
      <alignment horizontal="center" vertical="center"/>
    </xf>
    <xf numFmtId="164" fontId="2" fillId="2" borderId="14" xfId="0" applyNumberFormat="1" applyFont="1" applyFill="1" applyBorder="1" applyAlignment="1">
      <alignment horizontal="center" vertical="center"/>
    </xf>
    <xf numFmtId="164" fontId="2" fillId="2" borderId="15" xfId="0" applyNumberFormat="1" applyFont="1" applyFill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2" fontId="1" fillId="3" borderId="13" xfId="0" applyNumberFormat="1" applyFont="1" applyFill="1" applyBorder="1" applyAlignment="1">
      <alignment horizontal="left" vertical="center" wrapText="1"/>
    </xf>
    <xf numFmtId="2" fontId="1" fillId="3" borderId="14" xfId="0" applyNumberFormat="1" applyFont="1" applyFill="1" applyBorder="1" applyAlignment="1">
      <alignment horizontal="left" vertical="center" wrapText="1"/>
    </xf>
    <xf numFmtId="2" fontId="1" fillId="3" borderId="15" xfId="0" applyNumberFormat="1" applyFont="1" applyFill="1" applyBorder="1" applyAlignment="1">
      <alignment horizontal="left" vertical="center" wrapText="1"/>
    </xf>
    <xf numFmtId="2" fontId="2" fillId="3" borderId="13" xfId="0" applyNumberFormat="1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8" fillId="2" borderId="13" xfId="0" applyFont="1" applyFill="1" applyBorder="1" applyAlignment="1">
      <alignment horizontal="center"/>
    </xf>
    <xf numFmtId="0" fontId="8" fillId="2" borderId="15" xfId="0" applyFont="1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 wrapText="1"/>
    </xf>
    <xf numFmtId="0" fontId="1" fillId="3" borderId="0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2" fontId="2" fillId="0" borderId="11" xfId="0" applyNumberFormat="1" applyFont="1" applyBorder="1" applyAlignment="1">
      <alignment horizontal="center" vertical="center" wrapText="1"/>
    </xf>
    <xf numFmtId="2" fontId="2" fillId="0" borderId="0" xfId="0" applyNumberFormat="1" applyFont="1" applyBorder="1" applyAlignment="1">
      <alignment horizontal="center" vertical="center" wrapText="1"/>
    </xf>
    <xf numFmtId="2" fontId="2" fillId="0" borderId="12" xfId="0" applyNumberFormat="1" applyFont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164" fontId="1" fillId="0" borderId="13" xfId="0" applyNumberFormat="1" applyFont="1" applyFill="1" applyBorder="1" applyAlignment="1">
      <alignment horizontal="center" vertical="center" wrapText="1"/>
    </xf>
    <xf numFmtId="164" fontId="1" fillId="0" borderId="14" xfId="0" applyNumberFormat="1" applyFont="1" applyFill="1" applyBorder="1" applyAlignment="1">
      <alignment horizontal="center" vertical="center" wrapText="1"/>
    </xf>
    <xf numFmtId="164" fontId="1" fillId="0" borderId="15" xfId="0" applyNumberFormat="1" applyFont="1" applyFill="1" applyBorder="1" applyAlignment="1">
      <alignment horizontal="center" vertical="center" wrapText="1"/>
    </xf>
    <xf numFmtId="2" fontId="6" fillId="3" borderId="13" xfId="0" applyNumberFormat="1" applyFont="1" applyFill="1" applyBorder="1" applyAlignment="1">
      <alignment horizontal="center" vertical="center" wrapText="1"/>
    </xf>
    <xf numFmtId="2" fontId="6" fillId="3" borderId="14" xfId="0" applyNumberFormat="1" applyFont="1" applyFill="1" applyBorder="1" applyAlignment="1">
      <alignment horizontal="center" vertical="center" wrapText="1"/>
    </xf>
    <xf numFmtId="2" fontId="6" fillId="3" borderId="15" xfId="0" applyNumberFormat="1" applyFont="1" applyFill="1" applyBorder="1" applyAlignment="1">
      <alignment horizontal="center" vertical="center" wrapText="1"/>
    </xf>
    <xf numFmtId="164" fontId="1" fillId="3" borderId="13" xfId="0" applyNumberFormat="1" applyFont="1" applyFill="1" applyBorder="1" applyAlignment="1">
      <alignment horizontal="center" vertical="center" wrapText="1"/>
    </xf>
    <xf numFmtId="164" fontId="1" fillId="3" borderId="14" xfId="0" applyNumberFormat="1" applyFont="1" applyFill="1" applyBorder="1" applyAlignment="1">
      <alignment horizontal="center" vertical="center" wrapText="1"/>
    </xf>
    <xf numFmtId="164" fontId="1" fillId="3" borderId="15" xfId="0" applyNumberFormat="1" applyFont="1" applyFill="1" applyBorder="1" applyAlignment="1">
      <alignment horizontal="center" vertical="center" wrapText="1"/>
    </xf>
    <xf numFmtId="2" fontId="2" fillId="0" borderId="13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2" fontId="2" fillId="0" borderId="15" xfId="0" applyNumberFormat="1" applyFont="1" applyBorder="1" applyAlignment="1">
      <alignment horizontal="center" vertical="center" wrapText="1"/>
    </xf>
    <xf numFmtId="164" fontId="2" fillId="0" borderId="14" xfId="0" applyNumberFormat="1" applyFont="1" applyFill="1" applyBorder="1" applyAlignment="1">
      <alignment horizontal="center" vertical="center" wrapText="1"/>
    </xf>
    <xf numFmtId="164" fontId="2" fillId="0" borderId="15" xfId="0" applyNumberFormat="1" applyFont="1" applyFill="1" applyBorder="1" applyAlignment="1">
      <alignment horizontal="center" vertical="center" wrapText="1"/>
    </xf>
    <xf numFmtId="164" fontId="1" fillId="2" borderId="13" xfId="0" applyNumberFormat="1" applyFont="1" applyFill="1" applyBorder="1" applyAlignment="1">
      <alignment horizontal="center" vertical="center" wrapText="1"/>
    </xf>
    <xf numFmtId="164" fontId="1" fillId="2" borderId="14" xfId="0" applyNumberFormat="1" applyFont="1" applyFill="1" applyBorder="1" applyAlignment="1">
      <alignment horizontal="center" vertical="center" wrapText="1"/>
    </xf>
    <xf numFmtId="164" fontId="1" fillId="2" borderId="15" xfId="0" applyNumberFormat="1" applyFont="1" applyFill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2" fontId="2" fillId="3" borderId="13" xfId="0" applyNumberFormat="1" applyFont="1" applyFill="1" applyBorder="1" applyAlignment="1">
      <alignment horizontal="center" vertical="center" wrapText="1"/>
    </xf>
    <xf numFmtId="2" fontId="2" fillId="3" borderId="14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06"/>
  <sheetViews>
    <sheetView tabSelected="1" topLeftCell="A83" zoomScaleNormal="100" workbookViewId="0">
      <selection activeCell="J87" sqref="J87"/>
    </sheetView>
  </sheetViews>
  <sheetFormatPr defaultRowHeight="15"/>
  <cols>
    <col min="9" max="10" width="26.140625" customWidth="1"/>
    <col min="11" max="11" width="11.5703125" bestFit="1" customWidth="1"/>
    <col min="13" max="13" width="7" customWidth="1"/>
    <col min="14" max="14" width="11.5703125" bestFit="1" customWidth="1"/>
    <col min="16" max="16" width="4.5703125" customWidth="1"/>
  </cols>
  <sheetData>
    <row r="1" spans="1:16">
      <c r="A1" s="262" t="s">
        <v>0</v>
      </c>
      <c r="B1" s="262"/>
      <c r="C1" s="262"/>
      <c r="D1" s="262"/>
      <c r="E1" s="262"/>
      <c r="F1" s="262"/>
      <c r="G1" s="262"/>
      <c r="H1" s="262"/>
      <c r="I1" s="262"/>
      <c r="J1" s="262"/>
      <c r="K1" s="262"/>
      <c r="L1" s="262"/>
      <c r="M1" s="262"/>
      <c r="N1" s="262"/>
      <c r="O1" s="262"/>
    </row>
    <row r="2" spans="1:16">
      <c r="A2" s="262" t="s">
        <v>78</v>
      </c>
      <c r="B2" s="262"/>
      <c r="C2" s="262"/>
      <c r="D2" s="262"/>
      <c r="E2" s="262"/>
      <c r="F2" s="262"/>
      <c r="G2" s="262"/>
      <c r="H2" s="262"/>
      <c r="I2" s="262"/>
      <c r="J2" s="262"/>
      <c r="K2" s="262"/>
      <c r="L2" s="262"/>
      <c r="M2" s="262"/>
      <c r="N2" s="262"/>
      <c r="O2" s="262"/>
    </row>
    <row r="3" spans="1:16">
      <c r="A3" s="263" t="s">
        <v>1</v>
      </c>
      <c r="B3" s="265" t="s">
        <v>2</v>
      </c>
      <c r="C3" s="266"/>
      <c r="D3" s="269" t="s">
        <v>3</v>
      </c>
      <c r="E3" s="270"/>
      <c r="F3" s="271"/>
      <c r="G3" s="269" t="s">
        <v>34</v>
      </c>
      <c r="H3" s="270"/>
      <c r="I3" s="271"/>
      <c r="J3" s="27"/>
      <c r="K3" s="269" t="s">
        <v>79</v>
      </c>
      <c r="L3" s="270"/>
      <c r="M3" s="271"/>
      <c r="N3" s="269" t="s">
        <v>80</v>
      </c>
      <c r="O3" s="270"/>
      <c r="P3" s="271"/>
    </row>
    <row r="4" spans="1:16" ht="39" customHeight="1">
      <c r="A4" s="264"/>
      <c r="B4" s="267"/>
      <c r="C4" s="268"/>
      <c r="D4" s="272"/>
      <c r="E4" s="273"/>
      <c r="F4" s="274"/>
      <c r="G4" s="272"/>
      <c r="H4" s="273"/>
      <c r="I4" s="274"/>
      <c r="J4" s="28">
        <v>2020</v>
      </c>
      <c r="K4" s="272"/>
      <c r="L4" s="273"/>
      <c r="M4" s="274"/>
      <c r="N4" s="272"/>
      <c r="O4" s="273"/>
      <c r="P4" s="274"/>
    </row>
    <row r="5" spans="1:16" ht="15" customHeight="1">
      <c r="A5" s="197" t="s">
        <v>37</v>
      </c>
      <c r="B5" s="158" t="s">
        <v>4</v>
      </c>
      <c r="C5" s="159"/>
      <c r="D5" s="162" t="s">
        <v>5</v>
      </c>
      <c r="E5" s="163"/>
      <c r="F5" s="164"/>
      <c r="G5" s="188" t="s">
        <v>76</v>
      </c>
      <c r="H5" s="189"/>
      <c r="I5" s="190"/>
      <c r="J5" s="129">
        <v>584025.59999999998</v>
      </c>
      <c r="K5" s="226">
        <v>584025.59999999998</v>
      </c>
      <c r="L5" s="227"/>
      <c r="M5" s="228"/>
      <c r="N5" s="226">
        <v>584025.59999999998</v>
      </c>
      <c r="O5" s="227"/>
      <c r="P5" s="228"/>
    </row>
    <row r="6" spans="1:16" ht="32.25" customHeight="1">
      <c r="A6" s="198"/>
      <c r="B6" s="160"/>
      <c r="C6" s="161"/>
      <c r="D6" s="165"/>
      <c r="E6" s="166"/>
      <c r="F6" s="167"/>
      <c r="G6" s="194"/>
      <c r="H6" s="195"/>
      <c r="I6" s="196"/>
      <c r="J6" s="130"/>
      <c r="K6" s="229"/>
      <c r="L6" s="230"/>
      <c r="M6" s="231"/>
      <c r="N6" s="229"/>
      <c r="O6" s="230"/>
      <c r="P6" s="231"/>
    </row>
    <row r="7" spans="1:16">
      <c r="A7" s="182"/>
      <c r="B7" s="162"/>
      <c r="C7" s="164"/>
      <c r="D7" s="162" t="s">
        <v>6</v>
      </c>
      <c r="E7" s="163"/>
      <c r="F7" s="164"/>
      <c r="G7" s="220" t="s">
        <v>77</v>
      </c>
      <c r="H7" s="221"/>
      <c r="I7" s="222"/>
      <c r="J7" s="129">
        <v>176375.73</v>
      </c>
      <c r="K7" s="226">
        <v>176375.73</v>
      </c>
      <c r="L7" s="227"/>
      <c r="M7" s="228"/>
      <c r="N7" s="226">
        <v>176375.73</v>
      </c>
      <c r="O7" s="227"/>
      <c r="P7" s="228"/>
    </row>
    <row r="8" spans="1:16">
      <c r="A8" s="183"/>
      <c r="B8" s="165"/>
      <c r="C8" s="167"/>
      <c r="D8" s="165"/>
      <c r="E8" s="166"/>
      <c r="F8" s="167"/>
      <c r="G8" s="223"/>
      <c r="H8" s="224"/>
      <c r="I8" s="225"/>
      <c r="J8" s="130"/>
      <c r="K8" s="229"/>
      <c r="L8" s="230"/>
      <c r="M8" s="231"/>
      <c r="N8" s="229"/>
      <c r="O8" s="230"/>
      <c r="P8" s="231"/>
    </row>
    <row r="9" spans="1:16">
      <c r="A9" s="248"/>
      <c r="B9" s="131" t="s">
        <v>4</v>
      </c>
      <c r="C9" s="132"/>
      <c r="D9" s="135" t="s">
        <v>14</v>
      </c>
      <c r="E9" s="136"/>
      <c r="F9" s="137"/>
      <c r="G9" s="141"/>
      <c r="H9" s="142"/>
      <c r="I9" s="143"/>
      <c r="J9" s="124">
        <f>J5+J7</f>
        <v>760401.33</v>
      </c>
      <c r="K9" s="141">
        <f>K5+K7</f>
        <v>760401.33</v>
      </c>
      <c r="L9" s="142"/>
      <c r="M9" s="143"/>
      <c r="N9" s="141">
        <f>N5+N7</f>
        <v>760401.33</v>
      </c>
      <c r="O9" s="142"/>
      <c r="P9" s="143"/>
    </row>
    <row r="10" spans="1:16" ht="25.5" customHeight="1">
      <c r="A10" s="249"/>
      <c r="B10" s="133"/>
      <c r="C10" s="134"/>
      <c r="D10" s="138"/>
      <c r="E10" s="139"/>
      <c r="F10" s="140"/>
      <c r="G10" s="144"/>
      <c r="H10" s="145"/>
      <c r="I10" s="146"/>
      <c r="J10" s="125"/>
      <c r="K10" s="144"/>
      <c r="L10" s="145"/>
      <c r="M10" s="146"/>
      <c r="N10" s="144"/>
      <c r="O10" s="145"/>
      <c r="P10" s="146"/>
    </row>
    <row r="11" spans="1:16">
      <c r="A11" s="197" t="s">
        <v>38</v>
      </c>
      <c r="B11" s="158" t="s">
        <v>7</v>
      </c>
      <c r="C11" s="159"/>
      <c r="D11" s="162" t="s">
        <v>5</v>
      </c>
      <c r="E11" s="163"/>
      <c r="F11" s="164"/>
      <c r="G11" s="188" t="s">
        <v>101</v>
      </c>
      <c r="H11" s="189"/>
      <c r="I11" s="190"/>
      <c r="J11" s="129">
        <v>1773736.63</v>
      </c>
      <c r="K11" s="281">
        <v>1766851.63</v>
      </c>
      <c r="L11" s="282"/>
      <c r="M11" s="283"/>
      <c r="N11" s="281">
        <v>1766851.63</v>
      </c>
      <c r="O11" s="282"/>
      <c r="P11" s="283"/>
    </row>
    <row r="12" spans="1:16" ht="96" customHeight="1">
      <c r="A12" s="198"/>
      <c r="B12" s="160"/>
      <c r="C12" s="161"/>
      <c r="D12" s="165"/>
      <c r="E12" s="166"/>
      <c r="F12" s="167"/>
      <c r="G12" s="194"/>
      <c r="H12" s="195"/>
      <c r="I12" s="196"/>
      <c r="J12" s="130"/>
      <c r="K12" s="284"/>
      <c r="L12" s="285"/>
      <c r="M12" s="286"/>
      <c r="N12" s="284"/>
      <c r="O12" s="285"/>
      <c r="P12" s="286"/>
    </row>
    <row r="13" spans="1:16">
      <c r="A13" s="197"/>
      <c r="B13" s="162"/>
      <c r="C13" s="164"/>
      <c r="D13" s="162" t="s">
        <v>6</v>
      </c>
      <c r="E13" s="163"/>
      <c r="F13" s="164"/>
      <c r="G13" s="275" t="s">
        <v>102</v>
      </c>
      <c r="H13" s="276"/>
      <c r="I13" s="277"/>
      <c r="J13" s="129">
        <v>535668.46</v>
      </c>
      <c r="K13" s="281">
        <v>533589.18999999994</v>
      </c>
      <c r="L13" s="282"/>
      <c r="M13" s="283"/>
      <c r="N13" s="281">
        <v>533589.18999999994</v>
      </c>
      <c r="O13" s="282"/>
      <c r="P13" s="283"/>
    </row>
    <row r="14" spans="1:16" ht="38.25" customHeight="1">
      <c r="A14" s="198"/>
      <c r="B14" s="165"/>
      <c r="C14" s="167"/>
      <c r="D14" s="165"/>
      <c r="E14" s="166"/>
      <c r="F14" s="167"/>
      <c r="G14" s="278"/>
      <c r="H14" s="279"/>
      <c r="I14" s="280"/>
      <c r="J14" s="130"/>
      <c r="K14" s="284"/>
      <c r="L14" s="285"/>
      <c r="M14" s="286"/>
      <c r="N14" s="284"/>
      <c r="O14" s="285"/>
      <c r="P14" s="286"/>
    </row>
    <row r="15" spans="1:16">
      <c r="A15" s="182"/>
      <c r="B15" s="162"/>
      <c r="C15" s="164"/>
      <c r="D15" s="162" t="s">
        <v>8</v>
      </c>
      <c r="E15" s="163"/>
      <c r="F15" s="164"/>
      <c r="G15" s="188" t="s">
        <v>81</v>
      </c>
      <c r="H15" s="189"/>
      <c r="I15" s="190"/>
      <c r="J15" s="129">
        <v>57500</v>
      </c>
      <c r="K15" s="281"/>
      <c r="L15" s="282"/>
      <c r="M15" s="283"/>
      <c r="N15" s="281"/>
      <c r="O15" s="282"/>
      <c r="P15" s="283"/>
    </row>
    <row r="16" spans="1:16" ht="37.5" customHeight="1">
      <c r="A16" s="183"/>
      <c r="B16" s="165"/>
      <c r="C16" s="167"/>
      <c r="D16" s="165"/>
      <c r="E16" s="166"/>
      <c r="F16" s="167"/>
      <c r="G16" s="194"/>
      <c r="H16" s="195"/>
      <c r="I16" s="196"/>
      <c r="J16" s="130"/>
      <c r="K16" s="284"/>
      <c r="L16" s="285"/>
      <c r="M16" s="286"/>
      <c r="N16" s="284"/>
      <c r="O16" s="285"/>
      <c r="P16" s="286"/>
    </row>
    <row r="17" spans="1:16" ht="18.75" customHeight="1">
      <c r="A17" s="59"/>
      <c r="B17" s="57"/>
      <c r="C17" s="58"/>
      <c r="D17" s="147" t="s">
        <v>60</v>
      </c>
      <c r="E17" s="148"/>
      <c r="F17" s="149"/>
      <c r="G17" s="214"/>
      <c r="H17" s="215"/>
      <c r="I17" s="216"/>
      <c r="J17" s="56"/>
      <c r="K17" s="287"/>
      <c r="L17" s="288"/>
      <c r="M17" s="289"/>
      <c r="N17" s="287"/>
      <c r="O17" s="288"/>
      <c r="P17" s="289"/>
    </row>
    <row r="18" spans="1:16">
      <c r="A18" s="182"/>
      <c r="B18" s="162"/>
      <c r="C18" s="164"/>
      <c r="D18" s="162" t="s">
        <v>9</v>
      </c>
      <c r="E18" s="163"/>
      <c r="F18" s="164"/>
      <c r="G18" s="188" t="s">
        <v>82</v>
      </c>
      <c r="H18" s="189"/>
      <c r="I18" s="190"/>
      <c r="J18" s="129">
        <v>168734.38</v>
      </c>
      <c r="K18" s="281"/>
      <c r="L18" s="282"/>
      <c r="M18" s="283"/>
      <c r="N18" s="281"/>
      <c r="O18" s="282"/>
      <c r="P18" s="283"/>
    </row>
    <row r="19" spans="1:16" ht="92.25" customHeight="1">
      <c r="A19" s="183"/>
      <c r="B19" s="165"/>
      <c r="C19" s="167"/>
      <c r="D19" s="165"/>
      <c r="E19" s="166"/>
      <c r="F19" s="167"/>
      <c r="G19" s="194"/>
      <c r="H19" s="195"/>
      <c r="I19" s="196"/>
      <c r="J19" s="130"/>
      <c r="K19" s="284"/>
      <c r="L19" s="285"/>
      <c r="M19" s="286"/>
      <c r="N19" s="284"/>
      <c r="O19" s="285"/>
      <c r="P19" s="286"/>
    </row>
    <row r="20" spans="1:16" ht="28.5" customHeight="1">
      <c r="A20" s="30"/>
      <c r="B20" s="31"/>
      <c r="C20" s="32"/>
      <c r="D20" s="147" t="s">
        <v>45</v>
      </c>
      <c r="E20" s="148"/>
      <c r="F20" s="149"/>
      <c r="G20" s="290" t="s">
        <v>72</v>
      </c>
      <c r="H20" s="291"/>
      <c r="I20" s="292"/>
      <c r="J20" s="33">
        <v>184626</v>
      </c>
      <c r="K20" s="287"/>
      <c r="L20" s="288"/>
      <c r="M20" s="289"/>
      <c r="N20" s="287"/>
      <c r="O20" s="288"/>
      <c r="P20" s="289"/>
    </row>
    <row r="21" spans="1:16">
      <c r="A21" s="182"/>
      <c r="B21" s="162"/>
      <c r="C21" s="164"/>
      <c r="D21" s="162" t="s">
        <v>10</v>
      </c>
      <c r="E21" s="163"/>
      <c r="F21" s="164"/>
      <c r="G21" s="298" t="s">
        <v>83</v>
      </c>
      <c r="H21" s="299"/>
      <c r="I21" s="300"/>
      <c r="J21" s="252">
        <v>30700</v>
      </c>
      <c r="K21" s="226"/>
      <c r="L21" s="227"/>
      <c r="M21" s="228"/>
      <c r="N21" s="226"/>
      <c r="O21" s="227"/>
      <c r="P21" s="228"/>
    </row>
    <row r="22" spans="1:16" ht="44.25" customHeight="1">
      <c r="A22" s="183"/>
      <c r="B22" s="165"/>
      <c r="C22" s="167"/>
      <c r="D22" s="165"/>
      <c r="E22" s="166"/>
      <c r="F22" s="167"/>
      <c r="G22" s="301"/>
      <c r="H22" s="302"/>
      <c r="I22" s="303"/>
      <c r="J22" s="253"/>
      <c r="K22" s="229"/>
      <c r="L22" s="230"/>
      <c r="M22" s="231"/>
      <c r="N22" s="229"/>
      <c r="O22" s="230"/>
      <c r="P22" s="231"/>
    </row>
    <row r="23" spans="1:16">
      <c r="A23" s="182"/>
      <c r="B23" s="162"/>
      <c r="C23" s="164"/>
      <c r="D23" s="162" t="s">
        <v>11</v>
      </c>
      <c r="E23" s="163"/>
      <c r="F23" s="164"/>
      <c r="G23" s="188" t="s">
        <v>104</v>
      </c>
      <c r="H23" s="189"/>
      <c r="I23" s="190"/>
      <c r="J23" s="258">
        <v>212275.07</v>
      </c>
      <c r="K23" s="226"/>
      <c r="L23" s="227"/>
      <c r="M23" s="228"/>
      <c r="N23" s="226"/>
      <c r="O23" s="227"/>
      <c r="P23" s="228"/>
    </row>
    <row r="24" spans="1:16" ht="138.75" customHeight="1">
      <c r="A24" s="183"/>
      <c r="B24" s="165"/>
      <c r="C24" s="167"/>
      <c r="D24" s="165"/>
      <c r="E24" s="166"/>
      <c r="F24" s="167"/>
      <c r="G24" s="194"/>
      <c r="H24" s="195"/>
      <c r="I24" s="196"/>
      <c r="J24" s="260"/>
      <c r="K24" s="229"/>
      <c r="L24" s="230"/>
      <c r="M24" s="231"/>
      <c r="N24" s="229"/>
      <c r="O24" s="230"/>
      <c r="P24" s="231"/>
    </row>
    <row r="25" spans="1:16" ht="26.25" customHeight="1">
      <c r="A25" s="103"/>
      <c r="B25" s="147"/>
      <c r="C25" s="149"/>
      <c r="D25" s="147" t="s">
        <v>84</v>
      </c>
      <c r="E25" s="148"/>
      <c r="F25" s="149"/>
      <c r="G25" s="214" t="s">
        <v>85</v>
      </c>
      <c r="H25" s="215"/>
      <c r="I25" s="216"/>
      <c r="J25" s="107">
        <v>7000</v>
      </c>
      <c r="K25" s="217"/>
      <c r="L25" s="218"/>
      <c r="M25" s="219"/>
      <c r="N25" s="217"/>
      <c r="O25" s="218"/>
      <c r="P25" s="219"/>
    </row>
    <row r="26" spans="1:16">
      <c r="A26" s="182"/>
      <c r="B26" s="162"/>
      <c r="C26" s="164"/>
      <c r="D26" s="162" t="s">
        <v>12</v>
      </c>
      <c r="E26" s="163"/>
      <c r="F26" s="164"/>
      <c r="G26" s="158" t="s">
        <v>65</v>
      </c>
      <c r="H26" s="293"/>
      <c r="I26" s="159"/>
      <c r="J26" s="258">
        <v>2000</v>
      </c>
      <c r="K26" s="226"/>
      <c r="L26" s="227"/>
      <c r="M26" s="228"/>
      <c r="N26" s="226"/>
      <c r="O26" s="227"/>
      <c r="P26" s="228"/>
    </row>
    <row r="27" spans="1:16" ht="9" customHeight="1">
      <c r="A27" s="184"/>
      <c r="B27" s="185"/>
      <c r="C27" s="186"/>
      <c r="D27" s="185"/>
      <c r="E27" s="187"/>
      <c r="F27" s="186"/>
      <c r="G27" s="294"/>
      <c r="H27" s="295"/>
      <c r="I27" s="296"/>
      <c r="J27" s="259"/>
      <c r="K27" s="232"/>
      <c r="L27" s="233"/>
      <c r="M27" s="234"/>
      <c r="N27" s="232"/>
      <c r="O27" s="233"/>
      <c r="P27" s="234"/>
    </row>
    <row r="28" spans="1:16" ht="10.5" customHeight="1">
      <c r="A28" s="183"/>
      <c r="B28" s="165"/>
      <c r="C28" s="167"/>
      <c r="D28" s="165"/>
      <c r="E28" s="166"/>
      <c r="F28" s="167"/>
      <c r="G28" s="160"/>
      <c r="H28" s="297"/>
      <c r="I28" s="161"/>
      <c r="J28" s="260"/>
      <c r="K28" s="229"/>
      <c r="L28" s="230"/>
      <c r="M28" s="231"/>
      <c r="N28" s="229"/>
      <c r="O28" s="230"/>
      <c r="P28" s="231"/>
    </row>
    <row r="29" spans="1:16" ht="108.75" customHeight="1">
      <c r="A29" s="8"/>
      <c r="B29" s="165"/>
      <c r="C29" s="167"/>
      <c r="D29" s="165" t="s">
        <v>28</v>
      </c>
      <c r="E29" s="166"/>
      <c r="F29" s="167"/>
      <c r="G29" s="165" t="s">
        <v>103</v>
      </c>
      <c r="H29" s="166"/>
      <c r="I29" s="167"/>
      <c r="J29" s="104">
        <v>212565.49</v>
      </c>
      <c r="K29" s="229"/>
      <c r="L29" s="230"/>
      <c r="M29" s="231"/>
      <c r="N29" s="229"/>
      <c r="O29" s="230"/>
      <c r="P29" s="231"/>
    </row>
    <row r="30" spans="1:16" ht="43.5" customHeight="1">
      <c r="A30" s="7"/>
      <c r="B30" s="147"/>
      <c r="C30" s="149"/>
      <c r="D30" s="147" t="s">
        <v>86</v>
      </c>
      <c r="E30" s="148"/>
      <c r="F30" s="149"/>
      <c r="G30" s="147" t="s">
        <v>87</v>
      </c>
      <c r="H30" s="148"/>
      <c r="I30" s="149"/>
      <c r="J30" s="108" t="s">
        <v>88</v>
      </c>
      <c r="K30" s="217"/>
      <c r="L30" s="218"/>
      <c r="M30" s="219"/>
      <c r="N30" s="217"/>
      <c r="O30" s="218"/>
      <c r="P30" s="219"/>
    </row>
    <row r="31" spans="1:16" ht="19.5" customHeight="1">
      <c r="A31" s="7"/>
      <c r="B31" s="261"/>
      <c r="C31" s="261"/>
      <c r="D31" s="261">
        <v>251</v>
      </c>
      <c r="E31" s="261"/>
      <c r="F31" s="261"/>
      <c r="G31" s="261" t="s">
        <v>30</v>
      </c>
      <c r="H31" s="261"/>
      <c r="I31" s="261"/>
      <c r="J31" s="22"/>
      <c r="K31" s="202"/>
      <c r="L31" s="203"/>
      <c r="M31" s="204"/>
      <c r="N31" s="254"/>
      <c r="O31" s="254"/>
      <c r="P31" s="254"/>
    </row>
    <row r="32" spans="1:16" ht="32.25" customHeight="1">
      <c r="A32" s="9"/>
      <c r="B32" s="261"/>
      <c r="C32" s="261"/>
      <c r="D32" s="261">
        <v>251</v>
      </c>
      <c r="E32" s="261"/>
      <c r="F32" s="261"/>
      <c r="G32" s="261" t="s">
        <v>31</v>
      </c>
      <c r="H32" s="261"/>
      <c r="I32" s="261"/>
      <c r="J32" s="22"/>
      <c r="K32" s="202"/>
      <c r="L32" s="203"/>
      <c r="M32" s="204"/>
      <c r="N32" s="254"/>
      <c r="O32" s="254"/>
      <c r="P32" s="254"/>
    </row>
    <row r="33" spans="1:16">
      <c r="A33" s="248"/>
      <c r="B33" s="131" t="s">
        <v>7</v>
      </c>
      <c r="C33" s="132"/>
      <c r="D33" s="135" t="s">
        <v>14</v>
      </c>
      <c r="E33" s="304"/>
      <c r="F33" s="305"/>
      <c r="G33" s="309"/>
      <c r="H33" s="136"/>
      <c r="I33" s="137"/>
      <c r="J33" s="124">
        <f>J11+J13+J15+J18+J20+J21+J23+J26+J29+J31+J32+J17+J25+J30</f>
        <v>3209806.0299999993</v>
      </c>
      <c r="K33" s="141">
        <f>K11+K13+K15+K18+K21+K23+K26+K29+K31+K32+K17+K20+K25+K30</f>
        <v>2300440.8199999998</v>
      </c>
      <c r="L33" s="142"/>
      <c r="M33" s="143"/>
      <c r="N33" s="141">
        <f>N11+N13+N15+N18+N21+N23+N26+N29+N31+N32+N17+N20+N25+N30</f>
        <v>2300440.8199999998</v>
      </c>
      <c r="O33" s="142"/>
      <c r="P33" s="143"/>
    </row>
    <row r="34" spans="1:16">
      <c r="A34" s="249"/>
      <c r="B34" s="133"/>
      <c r="C34" s="134"/>
      <c r="D34" s="306"/>
      <c r="E34" s="307"/>
      <c r="F34" s="308"/>
      <c r="G34" s="138"/>
      <c r="H34" s="139"/>
      <c r="I34" s="140"/>
      <c r="J34" s="125"/>
      <c r="K34" s="144"/>
      <c r="L34" s="145"/>
      <c r="M34" s="146"/>
      <c r="N34" s="144"/>
      <c r="O34" s="145"/>
      <c r="P34" s="146"/>
    </row>
    <row r="35" spans="1:16" ht="22.5" customHeight="1">
      <c r="A35" s="10" t="s">
        <v>23</v>
      </c>
      <c r="B35" s="118" t="s">
        <v>24</v>
      </c>
      <c r="C35" s="117"/>
      <c r="D35" s="255">
        <v>251</v>
      </c>
      <c r="E35" s="256"/>
      <c r="F35" s="257"/>
      <c r="G35" s="310" t="s">
        <v>35</v>
      </c>
      <c r="H35" s="311"/>
      <c r="I35" s="312"/>
      <c r="J35" s="19">
        <v>461350.52</v>
      </c>
      <c r="K35" s="179">
        <v>461352.52</v>
      </c>
      <c r="L35" s="180"/>
      <c r="M35" s="181"/>
      <c r="N35" s="179">
        <v>461352.52</v>
      </c>
      <c r="O35" s="180"/>
      <c r="P35" s="181"/>
    </row>
    <row r="36" spans="1:16" ht="19.5" customHeight="1">
      <c r="A36" s="10" t="s">
        <v>23</v>
      </c>
      <c r="B36" s="118" t="s">
        <v>29</v>
      </c>
      <c r="C36" s="117"/>
      <c r="D36" s="255">
        <v>290</v>
      </c>
      <c r="E36" s="256"/>
      <c r="F36" s="257"/>
      <c r="G36" s="310" t="s">
        <v>61</v>
      </c>
      <c r="H36" s="311"/>
      <c r="I36" s="312"/>
      <c r="J36" s="19"/>
      <c r="K36" s="14"/>
      <c r="L36" s="15"/>
      <c r="M36" s="16"/>
      <c r="N36" s="14"/>
      <c r="O36" s="15"/>
      <c r="P36" s="16"/>
    </row>
    <row r="37" spans="1:16">
      <c r="A37" s="10" t="s">
        <v>23</v>
      </c>
      <c r="B37" s="118" t="s">
        <v>25</v>
      </c>
      <c r="C37" s="117"/>
      <c r="D37" s="255">
        <v>290</v>
      </c>
      <c r="E37" s="256"/>
      <c r="F37" s="257"/>
      <c r="G37" s="310" t="s">
        <v>36</v>
      </c>
      <c r="H37" s="311"/>
      <c r="I37" s="312"/>
      <c r="J37" s="19">
        <v>20000</v>
      </c>
      <c r="K37" s="310">
        <v>1000</v>
      </c>
      <c r="L37" s="311"/>
      <c r="M37" s="312"/>
      <c r="N37" s="310">
        <v>1000</v>
      </c>
      <c r="O37" s="311"/>
      <c r="P37" s="312"/>
    </row>
    <row r="38" spans="1:16">
      <c r="A38" s="73" t="s">
        <v>23</v>
      </c>
      <c r="B38" s="326">
        <v>13</v>
      </c>
      <c r="C38" s="327"/>
      <c r="D38" s="60"/>
      <c r="E38" s="61"/>
      <c r="F38" s="62"/>
      <c r="G38" s="310" t="s">
        <v>63</v>
      </c>
      <c r="H38" s="311"/>
      <c r="I38" s="312"/>
      <c r="J38" s="63">
        <f>J39+J40+J41+J42+J43</f>
        <v>1757857.65</v>
      </c>
      <c r="K38" s="310">
        <f>K39+K40+K41+K42+K43</f>
        <v>1677179.22</v>
      </c>
      <c r="L38" s="311"/>
      <c r="M38" s="312"/>
      <c r="N38" s="310">
        <f>N39+N40+N41+N42+N43</f>
        <v>1677179.22</v>
      </c>
      <c r="O38" s="311"/>
      <c r="P38" s="312"/>
    </row>
    <row r="39" spans="1:16" s="43" customFormat="1" ht="96.75" customHeight="1">
      <c r="A39" s="69"/>
      <c r="B39" s="328"/>
      <c r="C39" s="329"/>
      <c r="D39" s="336">
        <v>211</v>
      </c>
      <c r="E39" s="337"/>
      <c r="F39" s="338"/>
      <c r="G39" s="339" t="s">
        <v>99</v>
      </c>
      <c r="H39" s="340"/>
      <c r="I39" s="341"/>
      <c r="J39" s="72">
        <v>1307277</v>
      </c>
      <c r="K39" s="340">
        <v>1245312</v>
      </c>
      <c r="L39" s="340"/>
      <c r="M39" s="341"/>
      <c r="N39" s="339">
        <v>1245312</v>
      </c>
      <c r="O39" s="340"/>
      <c r="P39" s="341"/>
    </row>
    <row r="40" spans="1:16" s="43" customFormat="1" ht="65.25" customHeight="1">
      <c r="A40" s="69"/>
      <c r="B40" s="328"/>
      <c r="C40" s="329"/>
      <c r="D40" s="336">
        <v>213</v>
      </c>
      <c r="E40" s="337"/>
      <c r="F40" s="338"/>
      <c r="G40" s="339" t="s">
        <v>100</v>
      </c>
      <c r="H40" s="340"/>
      <c r="I40" s="341"/>
      <c r="J40" s="72">
        <v>394797.65</v>
      </c>
      <c r="K40" s="339">
        <v>376084.22</v>
      </c>
      <c r="L40" s="340"/>
      <c r="M40" s="341"/>
      <c r="N40" s="339">
        <v>376084.22</v>
      </c>
      <c r="O40" s="340"/>
      <c r="P40" s="341"/>
    </row>
    <row r="41" spans="1:16" s="43" customFormat="1">
      <c r="A41" s="69"/>
      <c r="B41" s="328"/>
      <c r="C41" s="329"/>
      <c r="D41" s="336">
        <v>222</v>
      </c>
      <c r="E41" s="337"/>
      <c r="F41" s="338"/>
      <c r="G41" s="339" t="s">
        <v>93</v>
      </c>
      <c r="H41" s="351"/>
      <c r="I41" s="352"/>
      <c r="J41" s="72">
        <v>15000</v>
      </c>
      <c r="K41" s="339">
        <v>15000</v>
      </c>
      <c r="L41" s="340"/>
      <c r="M41" s="341"/>
      <c r="N41" s="339">
        <v>15000</v>
      </c>
      <c r="O41" s="340"/>
      <c r="P41" s="341"/>
    </row>
    <row r="42" spans="1:16" s="43" customFormat="1">
      <c r="A42" s="69"/>
      <c r="B42" s="328"/>
      <c r="C42" s="329"/>
      <c r="D42" s="336">
        <v>340</v>
      </c>
      <c r="E42" s="337"/>
      <c r="F42" s="338"/>
      <c r="G42" s="339" t="s">
        <v>95</v>
      </c>
      <c r="H42" s="351"/>
      <c r="I42" s="352"/>
      <c r="J42" s="72">
        <v>35000</v>
      </c>
      <c r="K42" s="339">
        <v>35000</v>
      </c>
      <c r="L42" s="340"/>
      <c r="M42" s="341"/>
      <c r="N42" s="339">
        <v>35000</v>
      </c>
      <c r="O42" s="340"/>
      <c r="P42" s="341"/>
    </row>
    <row r="43" spans="1:16" s="43" customFormat="1">
      <c r="A43" s="69"/>
      <c r="B43" s="70"/>
      <c r="C43" s="71"/>
      <c r="D43" s="336">
        <v>340</v>
      </c>
      <c r="E43" s="337"/>
      <c r="F43" s="338"/>
      <c r="G43" s="339" t="s">
        <v>62</v>
      </c>
      <c r="H43" s="340"/>
      <c r="I43" s="341"/>
      <c r="J43" s="72">
        <v>5783</v>
      </c>
      <c r="K43" s="339">
        <v>5783</v>
      </c>
      <c r="L43" s="340"/>
      <c r="M43" s="341"/>
      <c r="N43" s="339">
        <v>5783</v>
      </c>
      <c r="O43" s="340"/>
      <c r="P43" s="341"/>
    </row>
    <row r="44" spans="1:16" ht="20.25" customHeight="1">
      <c r="A44" s="12" t="s">
        <v>26</v>
      </c>
      <c r="B44" s="119" t="s">
        <v>27</v>
      </c>
      <c r="C44" s="120"/>
      <c r="D44" s="214">
        <v>340</v>
      </c>
      <c r="E44" s="215"/>
      <c r="F44" s="216"/>
      <c r="G44" s="121" t="s">
        <v>66</v>
      </c>
      <c r="H44" s="122"/>
      <c r="I44" s="123"/>
      <c r="J44" s="21">
        <v>1000</v>
      </c>
      <c r="K44" s="345">
        <v>1000</v>
      </c>
      <c r="L44" s="346"/>
      <c r="M44" s="347"/>
      <c r="N44" s="345">
        <v>1000</v>
      </c>
      <c r="O44" s="346"/>
      <c r="P44" s="347"/>
    </row>
    <row r="45" spans="1:16" ht="38.25" customHeight="1">
      <c r="A45" s="12" t="s">
        <v>26</v>
      </c>
      <c r="B45" s="119" t="s">
        <v>32</v>
      </c>
      <c r="C45" s="120"/>
      <c r="D45" s="214">
        <v>340</v>
      </c>
      <c r="E45" s="215"/>
      <c r="F45" s="216"/>
      <c r="G45" s="121" t="s">
        <v>106</v>
      </c>
      <c r="H45" s="122"/>
      <c r="I45" s="123"/>
      <c r="J45" s="21">
        <v>109447.3</v>
      </c>
      <c r="K45" s="345">
        <v>138226.85</v>
      </c>
      <c r="L45" s="346"/>
      <c r="M45" s="347"/>
      <c r="N45" s="345">
        <v>126402.29</v>
      </c>
      <c r="O45" s="346"/>
      <c r="P45" s="347"/>
    </row>
    <row r="46" spans="1:16" ht="19.5" customHeight="1">
      <c r="A46" s="12" t="s">
        <v>26</v>
      </c>
      <c r="B46" s="119" t="s">
        <v>70</v>
      </c>
      <c r="C46" s="120"/>
      <c r="D46" s="64"/>
      <c r="E46" s="65">
        <v>340</v>
      </c>
      <c r="F46" s="66"/>
      <c r="G46" s="121" t="s">
        <v>71</v>
      </c>
      <c r="H46" s="122"/>
      <c r="I46" s="123"/>
      <c r="J46" s="68">
        <v>1000</v>
      </c>
      <c r="K46" s="74"/>
      <c r="L46" s="75"/>
      <c r="M46" s="76"/>
      <c r="N46" s="74"/>
      <c r="O46" s="75"/>
      <c r="P46" s="76"/>
    </row>
    <row r="47" spans="1:16" ht="69.75" customHeight="1">
      <c r="A47" s="55"/>
      <c r="B47" s="118" t="s">
        <v>33</v>
      </c>
      <c r="C47" s="117"/>
      <c r="D47" s="313" t="s">
        <v>14</v>
      </c>
      <c r="E47" s="314"/>
      <c r="F47" s="315"/>
      <c r="G47" s="316"/>
      <c r="H47" s="317"/>
      <c r="I47" s="318"/>
      <c r="J47" s="18">
        <f>J44+J45+J46</f>
        <v>111447.3</v>
      </c>
      <c r="K47" s="310">
        <f>K44+K45</f>
        <v>139226.85</v>
      </c>
      <c r="L47" s="311"/>
      <c r="M47" s="312"/>
      <c r="N47" s="310">
        <f>N44+N45</f>
        <v>127402.29</v>
      </c>
      <c r="O47" s="311"/>
      <c r="P47" s="312"/>
    </row>
    <row r="48" spans="1:16" ht="37.5" customHeight="1">
      <c r="A48" s="83" t="s">
        <v>64</v>
      </c>
      <c r="B48" s="77"/>
      <c r="C48" s="78"/>
      <c r="D48" s="313"/>
      <c r="E48" s="314"/>
      <c r="F48" s="315"/>
      <c r="G48" s="353" t="s">
        <v>107</v>
      </c>
      <c r="H48" s="354"/>
      <c r="I48" s="355"/>
      <c r="J48" s="79">
        <v>48673.919999999998</v>
      </c>
      <c r="K48" s="80"/>
      <c r="L48" s="81"/>
      <c r="M48" s="82"/>
      <c r="N48" s="80"/>
      <c r="O48" s="81"/>
      <c r="P48" s="82"/>
    </row>
    <row r="49" spans="1:16" ht="36" customHeight="1">
      <c r="A49" s="197" t="s">
        <v>39</v>
      </c>
      <c r="B49" s="158" t="s">
        <v>15</v>
      </c>
      <c r="C49" s="159"/>
      <c r="D49" s="162" t="s">
        <v>9</v>
      </c>
      <c r="E49" s="163"/>
      <c r="F49" s="164"/>
      <c r="G49" s="220" t="s">
        <v>92</v>
      </c>
      <c r="H49" s="221"/>
      <c r="I49" s="222"/>
      <c r="J49" s="126">
        <v>450000</v>
      </c>
      <c r="K49" s="202">
        <v>171539.16</v>
      </c>
      <c r="L49" s="203"/>
      <c r="M49" s="204"/>
      <c r="N49" s="202"/>
      <c r="O49" s="203"/>
      <c r="P49" s="204"/>
    </row>
    <row r="50" spans="1:16">
      <c r="A50" s="319"/>
      <c r="B50" s="294"/>
      <c r="C50" s="296"/>
      <c r="D50" s="185"/>
      <c r="E50" s="187"/>
      <c r="F50" s="186"/>
      <c r="G50" s="330"/>
      <c r="H50" s="331"/>
      <c r="I50" s="332"/>
      <c r="J50" s="127"/>
      <c r="K50" s="333"/>
      <c r="L50" s="334"/>
      <c r="M50" s="335"/>
      <c r="N50" s="333"/>
      <c r="O50" s="334"/>
      <c r="P50" s="335"/>
    </row>
    <row r="51" spans="1:16" ht="1.5" customHeight="1">
      <c r="A51" s="198"/>
      <c r="B51" s="160"/>
      <c r="C51" s="161"/>
      <c r="D51" s="165"/>
      <c r="E51" s="166"/>
      <c r="F51" s="167"/>
      <c r="G51" s="223"/>
      <c r="H51" s="224"/>
      <c r="I51" s="225"/>
      <c r="J51" s="128"/>
      <c r="K51" s="205"/>
      <c r="L51" s="206"/>
      <c r="M51" s="207"/>
      <c r="N51" s="205"/>
      <c r="O51" s="206"/>
      <c r="P51" s="207"/>
    </row>
    <row r="52" spans="1:16" ht="21" customHeight="1">
      <c r="A52" s="84"/>
      <c r="B52" s="168"/>
      <c r="C52" s="170"/>
      <c r="D52" s="147" t="s">
        <v>73</v>
      </c>
      <c r="E52" s="148"/>
      <c r="F52" s="149"/>
      <c r="G52" s="214" t="s">
        <v>112</v>
      </c>
      <c r="H52" s="215"/>
      <c r="I52" s="216"/>
      <c r="J52" s="105">
        <v>12704</v>
      </c>
      <c r="K52" s="348"/>
      <c r="L52" s="349"/>
      <c r="M52" s="350"/>
      <c r="N52" s="348"/>
      <c r="O52" s="349"/>
      <c r="P52" s="350"/>
    </row>
    <row r="53" spans="1:16" ht="21" customHeight="1">
      <c r="A53" s="17"/>
      <c r="B53" s="171"/>
      <c r="C53" s="173"/>
      <c r="D53" s="147" t="s">
        <v>46</v>
      </c>
      <c r="E53" s="148"/>
      <c r="F53" s="149"/>
      <c r="G53" s="214" t="s">
        <v>89</v>
      </c>
      <c r="H53" s="215"/>
      <c r="I53" s="216"/>
      <c r="J53" s="106">
        <v>28000</v>
      </c>
      <c r="K53" s="348"/>
      <c r="L53" s="349"/>
      <c r="M53" s="350"/>
      <c r="N53" s="348"/>
      <c r="O53" s="349"/>
      <c r="P53" s="350"/>
    </row>
    <row r="54" spans="1:16">
      <c r="A54" s="182"/>
      <c r="B54" s="162"/>
      <c r="C54" s="164"/>
      <c r="D54" s="162" t="s">
        <v>16</v>
      </c>
      <c r="E54" s="163"/>
      <c r="F54" s="164"/>
      <c r="G54" s="162" t="s">
        <v>90</v>
      </c>
      <c r="H54" s="163"/>
      <c r="I54" s="164"/>
      <c r="J54" s="258">
        <v>180000</v>
      </c>
      <c r="K54" s="202"/>
      <c r="L54" s="203"/>
      <c r="M54" s="204"/>
      <c r="N54" s="202"/>
      <c r="O54" s="203"/>
      <c r="P54" s="204"/>
    </row>
    <row r="55" spans="1:16" ht="45.75" customHeight="1">
      <c r="A55" s="183"/>
      <c r="B55" s="165"/>
      <c r="C55" s="167"/>
      <c r="D55" s="165"/>
      <c r="E55" s="166"/>
      <c r="F55" s="167"/>
      <c r="G55" s="165"/>
      <c r="H55" s="166"/>
      <c r="I55" s="167"/>
      <c r="J55" s="260"/>
      <c r="K55" s="205"/>
      <c r="L55" s="206"/>
      <c r="M55" s="207"/>
      <c r="N55" s="205"/>
      <c r="O55" s="206"/>
      <c r="P55" s="207"/>
    </row>
    <row r="56" spans="1:16" ht="33" customHeight="1">
      <c r="A56" s="13"/>
      <c r="B56" s="119"/>
      <c r="C56" s="120"/>
      <c r="D56" s="223" t="s">
        <v>47</v>
      </c>
      <c r="E56" s="224"/>
      <c r="F56" s="225"/>
      <c r="G56" s="320" t="s">
        <v>110</v>
      </c>
      <c r="H56" s="321"/>
      <c r="I56" s="322"/>
      <c r="J56" s="29">
        <v>112878</v>
      </c>
      <c r="K56" s="323">
        <v>108288</v>
      </c>
      <c r="L56" s="324"/>
      <c r="M56" s="325"/>
      <c r="N56" s="358">
        <v>108288</v>
      </c>
      <c r="O56" s="359"/>
      <c r="P56" s="360"/>
    </row>
    <row r="57" spans="1:16" ht="26.25" customHeight="1">
      <c r="A57" s="13"/>
      <c r="B57" s="34"/>
      <c r="C57" s="35"/>
      <c r="D57" s="214" t="s">
        <v>48</v>
      </c>
      <c r="E57" s="215"/>
      <c r="F57" s="216"/>
      <c r="G57" s="320" t="s">
        <v>111</v>
      </c>
      <c r="H57" s="321"/>
      <c r="I57" s="322"/>
      <c r="J57" s="36">
        <v>34089.160000000003</v>
      </c>
      <c r="K57" s="323">
        <v>32702.98</v>
      </c>
      <c r="L57" s="324"/>
      <c r="M57" s="325"/>
      <c r="N57" s="358">
        <v>32702.98</v>
      </c>
      <c r="O57" s="359"/>
      <c r="P57" s="360"/>
    </row>
    <row r="58" spans="1:16" ht="16.5" customHeight="1">
      <c r="A58" s="13"/>
      <c r="B58" s="34"/>
      <c r="C58" s="35"/>
      <c r="D58" s="214">
        <v>310</v>
      </c>
      <c r="E58" s="215"/>
      <c r="F58" s="216"/>
      <c r="G58" s="287"/>
      <c r="H58" s="288"/>
      <c r="I58" s="289"/>
      <c r="J58" s="36"/>
      <c r="K58" s="48"/>
      <c r="L58" s="49"/>
      <c r="M58" s="50"/>
      <c r="N58" s="45"/>
      <c r="O58" s="46"/>
      <c r="P58" s="47"/>
    </row>
    <row r="59" spans="1:16" ht="33" customHeight="1">
      <c r="A59" s="174" t="s">
        <v>39</v>
      </c>
      <c r="B59" s="131" t="s">
        <v>15</v>
      </c>
      <c r="C59" s="132"/>
      <c r="D59" s="135" t="s">
        <v>14</v>
      </c>
      <c r="E59" s="136"/>
      <c r="F59" s="137"/>
      <c r="G59" s="141"/>
      <c r="H59" s="142"/>
      <c r="I59" s="143"/>
      <c r="J59" s="124">
        <f>J49+J53+J54+J56+J57+J58+J52</f>
        <v>817671.16</v>
      </c>
      <c r="K59" s="141">
        <f>K49+K53+K54+K56+K57</f>
        <v>312530.14</v>
      </c>
      <c r="L59" s="142"/>
      <c r="M59" s="143"/>
      <c r="N59" s="141">
        <f>N49+N53+N54+N56+N57</f>
        <v>140990.98000000001</v>
      </c>
      <c r="O59" s="142"/>
      <c r="P59" s="143"/>
    </row>
    <row r="60" spans="1:16" ht="16.5" customHeight="1">
      <c r="A60" s="175"/>
      <c r="B60" s="133"/>
      <c r="C60" s="134"/>
      <c r="D60" s="138"/>
      <c r="E60" s="139"/>
      <c r="F60" s="140"/>
      <c r="G60" s="144"/>
      <c r="H60" s="145"/>
      <c r="I60" s="146"/>
      <c r="J60" s="125"/>
      <c r="K60" s="144"/>
      <c r="L60" s="145"/>
      <c r="M60" s="146"/>
      <c r="N60" s="144"/>
      <c r="O60" s="145"/>
      <c r="P60" s="146"/>
    </row>
    <row r="61" spans="1:16">
      <c r="A61" s="174" t="s">
        <v>40</v>
      </c>
      <c r="B61" s="131"/>
      <c r="C61" s="132"/>
      <c r="D61" s="135">
        <v>251</v>
      </c>
      <c r="E61" s="136"/>
      <c r="F61" s="137"/>
      <c r="G61" s="141" t="s">
        <v>41</v>
      </c>
      <c r="H61" s="142"/>
      <c r="I61" s="143"/>
      <c r="J61" s="124">
        <v>97734.13</v>
      </c>
      <c r="K61" s="141">
        <v>97734.13</v>
      </c>
      <c r="L61" s="142"/>
      <c r="M61" s="143"/>
      <c r="N61" s="141">
        <v>97734.13</v>
      </c>
      <c r="O61" s="142"/>
      <c r="P61" s="143"/>
    </row>
    <row r="62" spans="1:16" ht="9" customHeight="1">
      <c r="A62" s="175"/>
      <c r="B62" s="133"/>
      <c r="C62" s="134"/>
      <c r="D62" s="138"/>
      <c r="E62" s="139"/>
      <c r="F62" s="140"/>
      <c r="G62" s="144"/>
      <c r="H62" s="145"/>
      <c r="I62" s="146"/>
      <c r="J62" s="125"/>
      <c r="K62" s="144"/>
      <c r="L62" s="145"/>
      <c r="M62" s="146"/>
      <c r="N62" s="144"/>
      <c r="O62" s="145"/>
      <c r="P62" s="146"/>
    </row>
    <row r="63" spans="1:16">
      <c r="A63" s="197" t="s">
        <v>42</v>
      </c>
      <c r="B63" s="168" t="s">
        <v>17</v>
      </c>
      <c r="C63" s="170"/>
      <c r="D63" s="162" t="s">
        <v>49</v>
      </c>
      <c r="E63" s="163"/>
      <c r="F63" s="164"/>
      <c r="G63" s="220" t="s">
        <v>57</v>
      </c>
      <c r="H63" s="221"/>
      <c r="I63" s="222"/>
      <c r="J63" s="129">
        <v>236400</v>
      </c>
      <c r="K63" s="202">
        <v>244700</v>
      </c>
      <c r="L63" s="203"/>
      <c r="M63" s="204"/>
      <c r="N63" s="202">
        <v>254800</v>
      </c>
      <c r="O63" s="203"/>
      <c r="P63" s="204"/>
    </row>
    <row r="64" spans="1:16" ht="17.25" customHeight="1">
      <c r="A64" s="198"/>
      <c r="B64" s="171"/>
      <c r="C64" s="173"/>
      <c r="D64" s="165"/>
      <c r="E64" s="166"/>
      <c r="F64" s="167"/>
      <c r="G64" s="223"/>
      <c r="H64" s="224"/>
      <c r="I64" s="225"/>
      <c r="J64" s="130"/>
      <c r="K64" s="205"/>
      <c r="L64" s="206"/>
      <c r="M64" s="207"/>
      <c r="N64" s="205"/>
      <c r="O64" s="206"/>
      <c r="P64" s="207"/>
    </row>
    <row r="65" spans="1:16" ht="17.25" customHeight="1">
      <c r="A65" s="88"/>
      <c r="B65" s="89"/>
      <c r="C65" s="90"/>
      <c r="D65" s="147">
        <v>225</v>
      </c>
      <c r="E65" s="148"/>
      <c r="F65" s="149"/>
      <c r="G65" s="214" t="s">
        <v>75</v>
      </c>
      <c r="H65" s="215"/>
      <c r="I65" s="216"/>
      <c r="J65" s="87">
        <v>30257.33</v>
      </c>
      <c r="K65" s="348">
        <v>30894.48</v>
      </c>
      <c r="L65" s="349"/>
      <c r="M65" s="350"/>
      <c r="N65" s="348"/>
      <c r="O65" s="349"/>
      <c r="P65" s="350"/>
    </row>
    <row r="66" spans="1:16" ht="24" customHeight="1">
      <c r="A66" s="6"/>
      <c r="B66" s="356"/>
      <c r="C66" s="357"/>
      <c r="D66" s="147"/>
      <c r="E66" s="148"/>
      <c r="F66" s="149"/>
      <c r="G66" s="217" t="s">
        <v>108</v>
      </c>
      <c r="H66" s="349"/>
      <c r="I66" s="350"/>
      <c r="J66" s="67">
        <v>2521444.4</v>
      </c>
      <c r="K66" s="348">
        <v>2574540</v>
      </c>
      <c r="L66" s="349"/>
      <c r="M66" s="350"/>
      <c r="N66" s="348"/>
      <c r="O66" s="349"/>
      <c r="P66" s="350"/>
    </row>
    <row r="67" spans="1:16" ht="77.25" hidden="1" customHeight="1">
      <c r="A67" s="5"/>
      <c r="B67" s="156"/>
      <c r="C67" s="157"/>
      <c r="D67" s="156"/>
      <c r="E67" s="238"/>
      <c r="F67" s="157"/>
      <c r="G67" s="156"/>
      <c r="H67" s="238"/>
      <c r="I67" s="157"/>
      <c r="J67" s="23"/>
      <c r="K67" s="342"/>
      <c r="L67" s="343"/>
      <c r="M67" s="344"/>
      <c r="N67" s="342"/>
      <c r="O67" s="343"/>
      <c r="P67" s="344"/>
    </row>
    <row r="68" spans="1:16">
      <c r="A68" s="174" t="s">
        <v>42</v>
      </c>
      <c r="B68" s="135" t="s">
        <v>17</v>
      </c>
      <c r="C68" s="137"/>
      <c r="D68" s="135" t="s">
        <v>14</v>
      </c>
      <c r="E68" s="136"/>
      <c r="F68" s="137"/>
      <c r="G68" s="141"/>
      <c r="H68" s="142"/>
      <c r="I68" s="143"/>
      <c r="J68" s="124">
        <f>J63+J66+J65</f>
        <v>2788101.73</v>
      </c>
      <c r="K68" s="141">
        <f>K63+K66+K65</f>
        <v>2850134.48</v>
      </c>
      <c r="L68" s="142"/>
      <c r="M68" s="143"/>
      <c r="N68" s="141">
        <f>N63+N66+N65</f>
        <v>254800</v>
      </c>
      <c r="O68" s="142"/>
      <c r="P68" s="143"/>
    </row>
    <row r="69" spans="1:16" ht="17.25" customHeight="1">
      <c r="A69" s="175"/>
      <c r="B69" s="138"/>
      <c r="C69" s="140"/>
      <c r="D69" s="138"/>
      <c r="E69" s="139"/>
      <c r="F69" s="140"/>
      <c r="G69" s="144"/>
      <c r="H69" s="145"/>
      <c r="I69" s="146"/>
      <c r="J69" s="125"/>
      <c r="K69" s="144"/>
      <c r="L69" s="145"/>
      <c r="M69" s="146"/>
      <c r="N69" s="144"/>
      <c r="O69" s="145"/>
      <c r="P69" s="146"/>
    </row>
    <row r="70" spans="1:16" ht="62.25" customHeight="1">
      <c r="A70" s="100" t="s">
        <v>74</v>
      </c>
      <c r="B70" s="208"/>
      <c r="C70" s="209"/>
      <c r="D70" s="208" t="s">
        <v>46</v>
      </c>
      <c r="E70" s="210"/>
      <c r="F70" s="209"/>
      <c r="G70" s="211" t="s">
        <v>91</v>
      </c>
      <c r="H70" s="212"/>
      <c r="I70" s="213"/>
      <c r="J70" s="99">
        <v>130000</v>
      </c>
      <c r="K70" s="235"/>
      <c r="L70" s="236"/>
      <c r="M70" s="237"/>
      <c r="N70" s="235"/>
      <c r="O70" s="236"/>
      <c r="P70" s="237"/>
    </row>
    <row r="71" spans="1:16" ht="17.25" customHeight="1">
      <c r="A71" s="91"/>
      <c r="B71" s="92"/>
      <c r="C71" s="93"/>
      <c r="D71" s="92"/>
      <c r="E71" s="94"/>
      <c r="F71" s="93"/>
      <c r="G71" s="95"/>
      <c r="H71" s="96"/>
      <c r="I71" s="97"/>
      <c r="J71" s="98">
        <f>J70</f>
        <v>130000</v>
      </c>
      <c r="K71" s="95"/>
      <c r="L71" s="96"/>
      <c r="M71" s="97"/>
      <c r="N71" s="95"/>
      <c r="O71" s="96"/>
      <c r="P71" s="97"/>
    </row>
    <row r="72" spans="1:16" ht="17.25" customHeight="1">
      <c r="A72" s="197" t="s">
        <v>43</v>
      </c>
      <c r="B72" s="168" t="s">
        <v>18</v>
      </c>
      <c r="C72" s="170"/>
      <c r="D72" s="162"/>
      <c r="E72" s="163"/>
      <c r="F72" s="164"/>
      <c r="G72" s="188"/>
      <c r="H72" s="189"/>
      <c r="I72" s="190"/>
      <c r="J72" s="129"/>
      <c r="K72" s="202"/>
      <c r="L72" s="203"/>
      <c r="M72" s="204"/>
      <c r="N72" s="202"/>
      <c r="O72" s="203"/>
      <c r="P72" s="204"/>
    </row>
    <row r="73" spans="1:16" ht="1.5" customHeight="1">
      <c r="A73" s="198"/>
      <c r="B73" s="171"/>
      <c r="C73" s="173"/>
      <c r="D73" s="165"/>
      <c r="E73" s="166"/>
      <c r="F73" s="167"/>
      <c r="G73" s="194"/>
      <c r="H73" s="195"/>
      <c r="I73" s="196"/>
      <c r="J73" s="130"/>
      <c r="K73" s="205"/>
      <c r="L73" s="206"/>
      <c r="M73" s="207"/>
      <c r="N73" s="205"/>
      <c r="O73" s="206"/>
      <c r="P73" s="207"/>
    </row>
    <row r="74" spans="1:16">
      <c r="A74" s="182"/>
      <c r="B74" s="162"/>
      <c r="C74" s="164"/>
      <c r="D74" s="162" t="s">
        <v>58</v>
      </c>
      <c r="E74" s="163"/>
      <c r="F74" s="164"/>
      <c r="G74" s="220" t="s">
        <v>96</v>
      </c>
      <c r="H74" s="221"/>
      <c r="I74" s="222"/>
      <c r="J74" s="126">
        <v>103000</v>
      </c>
      <c r="K74" s="226"/>
      <c r="L74" s="227"/>
      <c r="M74" s="228"/>
      <c r="N74" s="226"/>
      <c r="O74" s="227"/>
      <c r="P74" s="228"/>
    </row>
    <row r="75" spans="1:16" ht="52.5" customHeight="1">
      <c r="A75" s="183"/>
      <c r="B75" s="165"/>
      <c r="C75" s="167"/>
      <c r="D75" s="165"/>
      <c r="E75" s="166"/>
      <c r="F75" s="167"/>
      <c r="G75" s="223"/>
      <c r="H75" s="224"/>
      <c r="I75" s="225"/>
      <c r="J75" s="128"/>
      <c r="K75" s="229"/>
      <c r="L75" s="230"/>
      <c r="M75" s="231"/>
      <c r="N75" s="229"/>
      <c r="O75" s="230"/>
      <c r="P75" s="231"/>
    </row>
    <row r="76" spans="1:16">
      <c r="A76" s="182"/>
      <c r="B76" s="162"/>
      <c r="C76" s="164"/>
      <c r="D76" s="162" t="s">
        <v>50</v>
      </c>
      <c r="E76" s="163"/>
      <c r="F76" s="164"/>
      <c r="G76" s="220"/>
      <c r="H76" s="221"/>
      <c r="I76" s="222"/>
      <c r="J76" s="129"/>
      <c r="K76" s="226"/>
      <c r="L76" s="227"/>
      <c r="M76" s="228"/>
      <c r="N76" s="226"/>
      <c r="O76" s="227"/>
      <c r="P76" s="228"/>
    </row>
    <row r="77" spans="1:16" ht="5.25" customHeight="1">
      <c r="A77" s="183"/>
      <c r="B77" s="165"/>
      <c r="C77" s="167"/>
      <c r="D77" s="165"/>
      <c r="E77" s="166"/>
      <c r="F77" s="167"/>
      <c r="G77" s="223"/>
      <c r="H77" s="224"/>
      <c r="I77" s="225"/>
      <c r="J77" s="130"/>
      <c r="K77" s="229"/>
      <c r="L77" s="230"/>
      <c r="M77" s="231"/>
      <c r="N77" s="229"/>
      <c r="O77" s="230"/>
      <c r="P77" s="231"/>
    </row>
    <row r="78" spans="1:16">
      <c r="A78" s="182"/>
      <c r="B78" s="162"/>
      <c r="C78" s="164"/>
      <c r="D78" s="162" t="s">
        <v>9</v>
      </c>
      <c r="E78" s="163"/>
      <c r="F78" s="164"/>
      <c r="G78" s="188" t="s">
        <v>94</v>
      </c>
      <c r="H78" s="189"/>
      <c r="I78" s="190"/>
      <c r="J78" s="126">
        <v>87000</v>
      </c>
      <c r="K78" s="226"/>
      <c r="L78" s="227"/>
      <c r="M78" s="228"/>
      <c r="N78" s="226"/>
      <c r="O78" s="227"/>
      <c r="P78" s="228"/>
    </row>
    <row r="79" spans="1:16" ht="80.25" customHeight="1">
      <c r="A79" s="183"/>
      <c r="B79" s="165"/>
      <c r="C79" s="167"/>
      <c r="D79" s="165"/>
      <c r="E79" s="166"/>
      <c r="F79" s="167"/>
      <c r="G79" s="194"/>
      <c r="H79" s="195"/>
      <c r="I79" s="196"/>
      <c r="J79" s="128"/>
      <c r="K79" s="229"/>
      <c r="L79" s="230"/>
      <c r="M79" s="231"/>
      <c r="N79" s="229"/>
      <c r="O79" s="230"/>
      <c r="P79" s="231"/>
    </row>
    <row r="80" spans="1:16">
      <c r="A80" s="182"/>
      <c r="B80" s="162"/>
      <c r="C80" s="164"/>
      <c r="D80" s="162" t="s">
        <v>13</v>
      </c>
      <c r="E80" s="163"/>
      <c r="F80" s="164"/>
      <c r="G80" s="188" t="s">
        <v>97</v>
      </c>
      <c r="H80" s="189"/>
      <c r="I80" s="190"/>
      <c r="J80" s="126">
        <v>93000</v>
      </c>
      <c r="K80" s="226"/>
      <c r="L80" s="227"/>
      <c r="M80" s="228"/>
      <c r="N80" s="226"/>
      <c r="O80" s="227"/>
      <c r="P80" s="228"/>
    </row>
    <row r="81" spans="1:16">
      <c r="A81" s="184"/>
      <c r="B81" s="185"/>
      <c r="C81" s="186"/>
      <c r="D81" s="185"/>
      <c r="E81" s="187"/>
      <c r="F81" s="186"/>
      <c r="G81" s="191"/>
      <c r="H81" s="192"/>
      <c r="I81" s="193"/>
      <c r="J81" s="127"/>
      <c r="K81" s="232"/>
      <c r="L81" s="233"/>
      <c r="M81" s="234"/>
      <c r="N81" s="232"/>
      <c r="O81" s="233"/>
      <c r="P81" s="234"/>
    </row>
    <row r="82" spans="1:16" ht="34.5" customHeight="1">
      <c r="A82" s="183"/>
      <c r="B82" s="165"/>
      <c r="C82" s="167"/>
      <c r="D82" s="165"/>
      <c r="E82" s="166"/>
      <c r="F82" s="167"/>
      <c r="G82" s="194"/>
      <c r="H82" s="195"/>
      <c r="I82" s="196"/>
      <c r="J82" s="128"/>
      <c r="K82" s="229"/>
      <c r="L82" s="230"/>
      <c r="M82" s="231"/>
      <c r="N82" s="229"/>
      <c r="O82" s="230"/>
      <c r="P82" s="231"/>
    </row>
    <row r="83" spans="1:16" ht="24.75" customHeight="1">
      <c r="A83" s="1"/>
      <c r="B83" s="2"/>
      <c r="C83" s="3"/>
      <c r="D83" s="147" t="s">
        <v>67</v>
      </c>
      <c r="E83" s="148"/>
      <c r="F83" s="149"/>
      <c r="G83" s="214" t="s">
        <v>98</v>
      </c>
      <c r="H83" s="215"/>
      <c r="I83" s="216"/>
      <c r="J83" s="20">
        <v>3086646.03</v>
      </c>
      <c r="K83" s="217">
        <v>3069381.51</v>
      </c>
      <c r="L83" s="218"/>
      <c r="M83" s="219"/>
      <c r="N83" s="217">
        <v>3069381.51</v>
      </c>
      <c r="O83" s="218"/>
      <c r="P83" s="219"/>
    </row>
    <row r="84" spans="1:16">
      <c r="A84" s="174" t="s">
        <v>43</v>
      </c>
      <c r="B84" s="135"/>
      <c r="C84" s="137"/>
      <c r="D84" s="135" t="s">
        <v>14</v>
      </c>
      <c r="E84" s="136"/>
      <c r="F84" s="137"/>
      <c r="G84" s="141"/>
      <c r="H84" s="142"/>
      <c r="I84" s="143"/>
      <c r="J84" s="124">
        <f>J72+J74+J76+J78+J80+J83</f>
        <v>3369646.03</v>
      </c>
      <c r="K84" s="141">
        <f>K72+K78+K76+K74+K80+K83</f>
        <v>3069381.51</v>
      </c>
      <c r="L84" s="142"/>
      <c r="M84" s="143"/>
      <c r="N84" s="141">
        <f>N72+N78+N76+N74+N80+N83</f>
        <v>3069381.51</v>
      </c>
      <c r="O84" s="142"/>
      <c r="P84" s="143"/>
    </row>
    <row r="85" spans="1:16" ht="9" customHeight="1">
      <c r="A85" s="175"/>
      <c r="B85" s="138"/>
      <c r="C85" s="140"/>
      <c r="D85" s="138"/>
      <c r="E85" s="139"/>
      <c r="F85" s="140"/>
      <c r="G85" s="144"/>
      <c r="H85" s="145"/>
      <c r="I85" s="146"/>
      <c r="J85" s="125"/>
      <c r="K85" s="144"/>
      <c r="L85" s="145"/>
      <c r="M85" s="146"/>
      <c r="N85" s="144"/>
      <c r="O85" s="145"/>
      <c r="P85" s="146"/>
    </row>
    <row r="86" spans="1:16" s="43" customFormat="1" ht="9" customHeight="1">
      <c r="A86" s="38"/>
      <c r="B86" s="39"/>
      <c r="C86" s="40"/>
      <c r="D86" s="39"/>
      <c r="E86" s="41"/>
      <c r="F86" s="40"/>
      <c r="G86" s="101"/>
      <c r="H86" s="42"/>
      <c r="I86" s="102"/>
      <c r="J86" s="42"/>
      <c r="K86" s="101"/>
      <c r="L86" s="42"/>
      <c r="M86" s="102"/>
      <c r="N86" s="101"/>
      <c r="O86" s="42"/>
      <c r="P86" s="102"/>
    </row>
    <row r="87" spans="1:16" s="43" customFormat="1" ht="39" customHeight="1">
      <c r="A87" s="38" t="s">
        <v>55</v>
      </c>
      <c r="B87" s="150"/>
      <c r="C87" s="152"/>
      <c r="D87" s="150">
        <v>225</v>
      </c>
      <c r="E87" s="151"/>
      <c r="F87" s="152"/>
      <c r="G87" s="153" t="s">
        <v>114</v>
      </c>
      <c r="H87" s="154"/>
      <c r="I87" s="155"/>
      <c r="J87" s="42">
        <v>3000</v>
      </c>
      <c r="K87" s="101"/>
      <c r="L87" s="42"/>
      <c r="M87" s="102"/>
      <c r="N87" s="101"/>
      <c r="O87" s="42"/>
      <c r="P87" s="102"/>
    </row>
    <row r="88" spans="1:16" s="43" customFormat="1" ht="59.25" customHeight="1">
      <c r="A88" s="38" t="s">
        <v>55</v>
      </c>
      <c r="B88" s="150"/>
      <c r="C88" s="152"/>
      <c r="D88" s="150">
        <v>226</v>
      </c>
      <c r="E88" s="151"/>
      <c r="F88" s="152"/>
      <c r="G88" s="153" t="s">
        <v>109</v>
      </c>
      <c r="H88" s="154"/>
      <c r="I88" s="155"/>
      <c r="J88" s="51">
        <v>99000</v>
      </c>
      <c r="K88" s="199">
        <v>0</v>
      </c>
      <c r="L88" s="154"/>
      <c r="M88" s="155"/>
      <c r="N88" s="199">
        <v>0</v>
      </c>
      <c r="O88" s="154"/>
      <c r="P88" s="155"/>
    </row>
    <row r="89" spans="1:16" s="43" customFormat="1" ht="21.75" customHeight="1">
      <c r="A89" s="38" t="s">
        <v>55</v>
      </c>
      <c r="B89" s="39"/>
      <c r="C89" s="40"/>
      <c r="D89" s="150">
        <v>310</v>
      </c>
      <c r="E89" s="151"/>
      <c r="F89" s="152"/>
      <c r="G89" s="153" t="s">
        <v>59</v>
      </c>
      <c r="H89" s="200"/>
      <c r="I89" s="201"/>
      <c r="J89" s="51">
        <v>40000</v>
      </c>
      <c r="K89" s="199"/>
      <c r="L89" s="154"/>
      <c r="M89" s="155"/>
      <c r="N89" s="199"/>
      <c r="O89" s="154"/>
      <c r="P89" s="155"/>
    </row>
    <row r="90" spans="1:16" ht="9.75" customHeight="1">
      <c r="A90" s="38"/>
      <c r="B90" s="53"/>
      <c r="C90" s="54"/>
      <c r="D90" s="150"/>
      <c r="E90" s="151"/>
      <c r="F90" s="152"/>
      <c r="G90" s="199"/>
      <c r="H90" s="154"/>
      <c r="I90" s="155"/>
      <c r="J90" s="42"/>
      <c r="K90" s="199"/>
      <c r="L90" s="154"/>
      <c r="M90" s="155"/>
      <c r="N90" s="199"/>
      <c r="O90" s="154"/>
      <c r="P90" s="155"/>
    </row>
    <row r="91" spans="1:16" s="52" customFormat="1" ht="29.25" customHeight="1">
      <c r="A91" s="37"/>
      <c r="B91" s="138" t="s">
        <v>56</v>
      </c>
      <c r="C91" s="140"/>
      <c r="D91" s="176" t="s">
        <v>14</v>
      </c>
      <c r="E91" s="177"/>
      <c r="F91" s="178"/>
      <c r="G91" s="179"/>
      <c r="H91" s="180"/>
      <c r="I91" s="181"/>
      <c r="J91" s="44">
        <f>J88+J89+J90+J87</f>
        <v>142000</v>
      </c>
      <c r="K91" s="179"/>
      <c r="L91" s="180"/>
      <c r="M91" s="181"/>
      <c r="N91" s="179"/>
      <c r="O91" s="180"/>
      <c r="P91" s="181"/>
    </row>
    <row r="92" spans="1:16" ht="18" customHeight="1">
      <c r="A92" s="11"/>
      <c r="B92" s="118"/>
      <c r="C92" s="117"/>
      <c r="D92" s="176">
        <v>251</v>
      </c>
      <c r="E92" s="177"/>
      <c r="F92" s="178"/>
      <c r="G92" s="179"/>
      <c r="H92" s="180"/>
      <c r="I92" s="181"/>
      <c r="J92" s="26"/>
      <c r="K92" s="179"/>
      <c r="L92" s="180"/>
      <c r="M92" s="181"/>
      <c r="N92" s="179"/>
      <c r="O92" s="180"/>
      <c r="P92" s="181"/>
    </row>
    <row r="93" spans="1:16">
      <c r="A93" s="182">
        <v>1001</v>
      </c>
      <c r="B93" s="158" t="s">
        <v>19</v>
      </c>
      <c r="C93" s="159"/>
      <c r="D93" s="162" t="s">
        <v>20</v>
      </c>
      <c r="E93" s="163"/>
      <c r="F93" s="164"/>
      <c r="G93" s="162" t="s">
        <v>44</v>
      </c>
      <c r="H93" s="163"/>
      <c r="I93" s="164"/>
      <c r="J93" s="252">
        <v>24000</v>
      </c>
      <c r="K93" s="202">
        <v>24000</v>
      </c>
      <c r="L93" s="203"/>
      <c r="M93" s="204"/>
      <c r="N93" s="202">
        <v>24000</v>
      </c>
      <c r="O93" s="203"/>
      <c r="P93" s="204"/>
    </row>
    <row r="94" spans="1:16">
      <c r="A94" s="183"/>
      <c r="B94" s="160"/>
      <c r="C94" s="161"/>
      <c r="D94" s="165"/>
      <c r="E94" s="166"/>
      <c r="F94" s="167"/>
      <c r="G94" s="165"/>
      <c r="H94" s="166"/>
      <c r="I94" s="167"/>
      <c r="J94" s="253"/>
      <c r="K94" s="205"/>
      <c r="L94" s="206"/>
      <c r="M94" s="207"/>
      <c r="N94" s="205"/>
      <c r="O94" s="206"/>
      <c r="P94" s="207"/>
    </row>
    <row r="95" spans="1:16" ht="9.75" customHeight="1">
      <c r="A95" s="182"/>
      <c r="B95" s="158"/>
      <c r="C95" s="159"/>
      <c r="D95" s="162"/>
      <c r="E95" s="163"/>
      <c r="F95" s="164"/>
      <c r="G95" s="168"/>
      <c r="H95" s="169"/>
      <c r="I95" s="170"/>
      <c r="J95" s="24"/>
      <c r="K95" s="202"/>
      <c r="L95" s="203"/>
      <c r="M95" s="204"/>
      <c r="N95" s="202"/>
      <c r="O95" s="203"/>
      <c r="P95" s="204"/>
    </row>
    <row r="96" spans="1:16" ht="3.75" hidden="1" customHeight="1">
      <c r="A96" s="183"/>
      <c r="B96" s="160"/>
      <c r="C96" s="161"/>
      <c r="D96" s="165"/>
      <c r="E96" s="166"/>
      <c r="F96" s="167"/>
      <c r="G96" s="171"/>
      <c r="H96" s="172"/>
      <c r="I96" s="173"/>
      <c r="J96" s="25"/>
      <c r="K96" s="205"/>
      <c r="L96" s="206"/>
      <c r="M96" s="207"/>
      <c r="N96" s="205"/>
      <c r="O96" s="206"/>
      <c r="P96" s="207"/>
    </row>
    <row r="97" spans="1:16">
      <c r="A97" s="248"/>
      <c r="B97" s="131" t="s">
        <v>54</v>
      </c>
      <c r="C97" s="132"/>
      <c r="D97" s="135" t="s">
        <v>14</v>
      </c>
      <c r="E97" s="136"/>
      <c r="F97" s="137"/>
      <c r="G97" s="141"/>
      <c r="H97" s="142"/>
      <c r="I97" s="143"/>
      <c r="J97" s="124">
        <v>24000</v>
      </c>
      <c r="K97" s="141">
        <v>24000</v>
      </c>
      <c r="L97" s="142"/>
      <c r="M97" s="143"/>
      <c r="N97" s="141">
        <v>24000</v>
      </c>
      <c r="O97" s="142"/>
      <c r="P97" s="143"/>
    </row>
    <row r="98" spans="1:16">
      <c r="A98" s="249"/>
      <c r="B98" s="133"/>
      <c r="C98" s="134"/>
      <c r="D98" s="138"/>
      <c r="E98" s="139"/>
      <c r="F98" s="140"/>
      <c r="G98" s="144"/>
      <c r="H98" s="145"/>
      <c r="I98" s="146"/>
      <c r="J98" s="125"/>
      <c r="K98" s="144"/>
      <c r="L98" s="145"/>
      <c r="M98" s="146"/>
      <c r="N98" s="144"/>
      <c r="O98" s="145"/>
      <c r="P98" s="146"/>
    </row>
    <row r="99" spans="1:16">
      <c r="A99" s="85" t="s">
        <v>68</v>
      </c>
      <c r="B99" s="115" t="s">
        <v>69</v>
      </c>
      <c r="C99" s="115"/>
      <c r="D99" s="116"/>
      <c r="E99" s="116"/>
      <c r="F99" s="117"/>
      <c r="G99" s="118"/>
      <c r="H99" s="116"/>
      <c r="I99" s="117"/>
      <c r="J99" s="86" t="s">
        <v>105</v>
      </c>
      <c r="K99" s="118" t="s">
        <v>113</v>
      </c>
      <c r="L99" s="116"/>
      <c r="M99" s="117"/>
      <c r="N99" s="118"/>
      <c r="O99" s="116"/>
      <c r="P99" s="117"/>
    </row>
    <row r="100" spans="1:16" ht="23.25" customHeight="1">
      <c r="A100" s="239" t="s">
        <v>21</v>
      </c>
      <c r="B100" s="240"/>
      <c r="C100" s="240"/>
      <c r="D100" s="240"/>
      <c r="E100" s="240"/>
      <c r="F100" s="241"/>
      <c r="G100" s="112"/>
      <c r="H100" s="113"/>
      <c r="I100" s="114"/>
      <c r="J100" s="250">
        <f>J9+J33+J35+J36+J37+J38+J47+J48+J59+J61+J68+J84+J91+J97+J99+J71</f>
        <v>13849733.799999999</v>
      </c>
      <c r="K100" s="112">
        <f>K9+K33+K37+K61+K68+K84+K97+K59+K47+K99+K38+K35</f>
        <v>11805651</v>
      </c>
      <c r="L100" s="113"/>
      <c r="M100" s="114"/>
      <c r="N100" s="112">
        <f>N9+N33+N37+N61+N68+N84+N97+N59+N47+N99+N38+N35</f>
        <v>8914682.7999999989</v>
      </c>
      <c r="O100" s="113"/>
      <c r="P100" s="114"/>
    </row>
    <row r="101" spans="1:16" ht="3" customHeight="1">
      <c r="A101" s="242"/>
      <c r="B101" s="243"/>
      <c r="C101" s="243"/>
      <c r="D101" s="243"/>
      <c r="E101" s="243"/>
      <c r="F101" s="244"/>
      <c r="G101" s="245"/>
      <c r="H101" s="246"/>
      <c r="I101" s="247"/>
      <c r="J101" s="251"/>
      <c r="K101" s="109"/>
      <c r="L101" s="110"/>
      <c r="M101" s="111"/>
      <c r="N101" s="245"/>
      <c r="O101" s="246"/>
      <c r="P101" s="247"/>
    </row>
    <row r="102" spans="1:16" ht="15" customHeight="1"/>
    <row r="103" spans="1:16" ht="18.75">
      <c r="B103" s="4" t="s">
        <v>51</v>
      </c>
      <c r="C103" s="4"/>
      <c r="D103" s="4"/>
      <c r="E103" s="4"/>
      <c r="F103" s="4"/>
      <c r="G103" s="4"/>
      <c r="H103" s="4"/>
      <c r="I103" s="4"/>
      <c r="J103" s="4"/>
      <c r="K103" s="4"/>
      <c r="L103" s="4" t="s">
        <v>52</v>
      </c>
      <c r="M103" s="4"/>
      <c r="N103" s="4"/>
      <c r="O103" s="4"/>
    </row>
    <row r="104" spans="1:16" ht="18.75">
      <c r="B104" s="4"/>
      <c r="C104" s="4"/>
      <c r="D104" s="4"/>
      <c r="E104" s="4"/>
      <c r="F104" s="4"/>
      <c r="G104" s="4"/>
      <c r="H104" s="4"/>
      <c r="I104" s="4"/>
      <c r="J104" s="4"/>
      <c r="K104" s="4"/>
      <c r="L104" s="4"/>
      <c r="M104" s="4"/>
      <c r="N104" s="4"/>
      <c r="O104" s="4"/>
    </row>
    <row r="105" spans="1:16" ht="18.75">
      <c r="B105" s="4" t="s">
        <v>22</v>
      </c>
      <c r="C105" s="4"/>
      <c r="D105" s="4"/>
      <c r="E105" s="4"/>
      <c r="F105" s="4"/>
      <c r="G105" s="4"/>
      <c r="H105" s="4"/>
      <c r="I105" s="4"/>
      <c r="J105" s="4"/>
      <c r="K105" s="4"/>
      <c r="L105" s="4" t="s">
        <v>53</v>
      </c>
      <c r="M105" s="4"/>
      <c r="N105" s="4"/>
      <c r="O105" s="4"/>
    </row>
    <row r="106" spans="1:16" ht="18.75">
      <c r="B106" s="4"/>
      <c r="C106" s="4"/>
      <c r="D106" s="4"/>
      <c r="E106" s="4"/>
      <c r="F106" s="4"/>
      <c r="G106" s="4"/>
      <c r="H106" s="4"/>
      <c r="I106" s="4"/>
      <c r="J106" s="4"/>
      <c r="K106" s="4"/>
      <c r="L106" s="4"/>
      <c r="M106" s="4"/>
      <c r="N106" s="4"/>
      <c r="O106" s="4"/>
    </row>
  </sheetData>
  <mergeCells count="362">
    <mergeCell ref="N45:P45"/>
    <mergeCell ref="K41:M41"/>
    <mergeCell ref="N41:P41"/>
    <mergeCell ref="B66:C66"/>
    <mergeCell ref="N57:P57"/>
    <mergeCell ref="J49:J51"/>
    <mergeCell ref="B61:C62"/>
    <mergeCell ref="K54:M55"/>
    <mergeCell ref="N54:P55"/>
    <mergeCell ref="B56:C56"/>
    <mergeCell ref="D57:F57"/>
    <mergeCell ref="G56:I56"/>
    <mergeCell ref="K56:M56"/>
    <mergeCell ref="N56:P56"/>
    <mergeCell ref="J54:J55"/>
    <mergeCell ref="G53:I53"/>
    <mergeCell ref="B52:C52"/>
    <mergeCell ref="B53:C53"/>
    <mergeCell ref="K99:M99"/>
    <mergeCell ref="N99:P99"/>
    <mergeCell ref="D65:F65"/>
    <mergeCell ref="G65:I65"/>
    <mergeCell ref="K65:M65"/>
    <mergeCell ref="N65:P65"/>
    <mergeCell ref="B42:C42"/>
    <mergeCell ref="D42:F42"/>
    <mergeCell ref="G42:I42"/>
    <mergeCell ref="K42:M42"/>
    <mergeCell ref="N42:P42"/>
    <mergeCell ref="D43:F43"/>
    <mergeCell ref="G43:I43"/>
    <mergeCell ref="K43:M43"/>
    <mergeCell ref="N43:P43"/>
    <mergeCell ref="B44:C44"/>
    <mergeCell ref="K68:M69"/>
    <mergeCell ref="N68:P69"/>
    <mergeCell ref="G48:I48"/>
    <mergeCell ref="D48:F48"/>
    <mergeCell ref="D52:F52"/>
    <mergeCell ref="K52:M52"/>
    <mergeCell ref="N52:P52"/>
    <mergeCell ref="G52:I52"/>
    <mergeCell ref="K67:M67"/>
    <mergeCell ref="N67:P67"/>
    <mergeCell ref="G63:I64"/>
    <mergeCell ref="G61:I62"/>
    <mergeCell ref="K61:M62"/>
    <mergeCell ref="N61:P62"/>
    <mergeCell ref="D44:F44"/>
    <mergeCell ref="G44:I44"/>
    <mergeCell ref="K44:M44"/>
    <mergeCell ref="N44:P44"/>
    <mergeCell ref="D66:F66"/>
    <mergeCell ref="J59:J60"/>
    <mergeCell ref="N66:P66"/>
    <mergeCell ref="G66:I66"/>
    <mergeCell ref="N47:P47"/>
    <mergeCell ref="D61:F62"/>
    <mergeCell ref="K66:M66"/>
    <mergeCell ref="N49:P51"/>
    <mergeCell ref="K53:M53"/>
    <mergeCell ref="N53:P53"/>
    <mergeCell ref="J61:J62"/>
    <mergeCell ref="D45:F45"/>
    <mergeCell ref="G45:I45"/>
    <mergeCell ref="K45:M45"/>
    <mergeCell ref="J33:J34"/>
    <mergeCell ref="D30:F30"/>
    <mergeCell ref="G30:I30"/>
    <mergeCell ref="K30:M30"/>
    <mergeCell ref="N30:P30"/>
    <mergeCell ref="D39:F39"/>
    <mergeCell ref="G39:I39"/>
    <mergeCell ref="K39:M39"/>
    <mergeCell ref="N39:P39"/>
    <mergeCell ref="D32:F32"/>
    <mergeCell ref="G31:I31"/>
    <mergeCell ref="G32:I32"/>
    <mergeCell ref="B40:C40"/>
    <mergeCell ref="D40:F40"/>
    <mergeCell ref="G40:I40"/>
    <mergeCell ref="K40:M40"/>
    <mergeCell ref="N40:P40"/>
    <mergeCell ref="G38:I38"/>
    <mergeCell ref="K38:M38"/>
    <mergeCell ref="N38:P38"/>
    <mergeCell ref="B41:C41"/>
    <mergeCell ref="D41:F41"/>
    <mergeCell ref="G41:I41"/>
    <mergeCell ref="B36:C36"/>
    <mergeCell ref="D36:F36"/>
    <mergeCell ref="A33:A34"/>
    <mergeCell ref="B33:C34"/>
    <mergeCell ref="A61:A62"/>
    <mergeCell ref="B47:C47"/>
    <mergeCell ref="D47:F47"/>
    <mergeCell ref="G47:I47"/>
    <mergeCell ref="K47:M47"/>
    <mergeCell ref="A59:A60"/>
    <mergeCell ref="A49:A51"/>
    <mergeCell ref="A54:A55"/>
    <mergeCell ref="D56:F56"/>
    <mergeCell ref="G57:I57"/>
    <mergeCell ref="K57:M57"/>
    <mergeCell ref="B38:C38"/>
    <mergeCell ref="B39:C39"/>
    <mergeCell ref="B54:C55"/>
    <mergeCell ref="D58:F58"/>
    <mergeCell ref="G58:I58"/>
    <mergeCell ref="B49:C51"/>
    <mergeCell ref="D49:F51"/>
    <mergeCell ref="G49:I51"/>
    <mergeCell ref="K49:M51"/>
    <mergeCell ref="N26:P28"/>
    <mergeCell ref="N25:P25"/>
    <mergeCell ref="G25:I25"/>
    <mergeCell ref="B30:C30"/>
    <mergeCell ref="A63:A64"/>
    <mergeCell ref="B63:C64"/>
    <mergeCell ref="D63:F64"/>
    <mergeCell ref="K63:M64"/>
    <mergeCell ref="N63:P64"/>
    <mergeCell ref="K59:M60"/>
    <mergeCell ref="N59:P60"/>
    <mergeCell ref="D33:F34"/>
    <mergeCell ref="G33:I34"/>
    <mergeCell ref="K33:M34"/>
    <mergeCell ref="N33:P34"/>
    <mergeCell ref="B37:C37"/>
    <mergeCell ref="D37:F37"/>
    <mergeCell ref="G37:I37"/>
    <mergeCell ref="K37:M37"/>
    <mergeCell ref="N37:P37"/>
    <mergeCell ref="G36:I36"/>
    <mergeCell ref="G35:I35"/>
    <mergeCell ref="K35:M35"/>
    <mergeCell ref="N35:P35"/>
    <mergeCell ref="B25:C25"/>
    <mergeCell ref="D25:F25"/>
    <mergeCell ref="K25:M25"/>
    <mergeCell ref="A26:A28"/>
    <mergeCell ref="B26:C28"/>
    <mergeCell ref="D26:F28"/>
    <mergeCell ref="G26:I28"/>
    <mergeCell ref="K26:M28"/>
    <mergeCell ref="A21:A22"/>
    <mergeCell ref="B21:C22"/>
    <mergeCell ref="D21:F22"/>
    <mergeCell ref="G21:I22"/>
    <mergeCell ref="K21:M22"/>
    <mergeCell ref="J21:J22"/>
    <mergeCell ref="J23:J24"/>
    <mergeCell ref="A18:A19"/>
    <mergeCell ref="B18:C19"/>
    <mergeCell ref="D18:F19"/>
    <mergeCell ref="G18:I19"/>
    <mergeCell ref="K18:M19"/>
    <mergeCell ref="N18:P19"/>
    <mergeCell ref="A23:A24"/>
    <mergeCell ref="B23:C24"/>
    <mergeCell ref="D23:F24"/>
    <mergeCell ref="G23:I24"/>
    <mergeCell ref="K23:M24"/>
    <mergeCell ref="N23:P24"/>
    <mergeCell ref="D20:F20"/>
    <mergeCell ref="G20:I20"/>
    <mergeCell ref="K20:M20"/>
    <mergeCell ref="N20:P20"/>
    <mergeCell ref="A15:A16"/>
    <mergeCell ref="B15:C16"/>
    <mergeCell ref="D15:F16"/>
    <mergeCell ref="G15:I16"/>
    <mergeCell ref="K15:M16"/>
    <mergeCell ref="N15:P16"/>
    <mergeCell ref="J15:J16"/>
    <mergeCell ref="J18:J19"/>
    <mergeCell ref="D17:F17"/>
    <mergeCell ref="G17:I17"/>
    <mergeCell ref="K17:M17"/>
    <mergeCell ref="N17:P17"/>
    <mergeCell ref="A13:A14"/>
    <mergeCell ref="B13:C14"/>
    <mergeCell ref="A1:O1"/>
    <mergeCell ref="A2:O2"/>
    <mergeCell ref="A3:A4"/>
    <mergeCell ref="B3:C4"/>
    <mergeCell ref="D3:F4"/>
    <mergeCell ref="G3:I4"/>
    <mergeCell ref="K3:M4"/>
    <mergeCell ref="N3:P4"/>
    <mergeCell ref="J5:J6"/>
    <mergeCell ref="D13:F14"/>
    <mergeCell ref="G13:I14"/>
    <mergeCell ref="K13:M14"/>
    <mergeCell ref="N13:P14"/>
    <mergeCell ref="A11:A12"/>
    <mergeCell ref="B11:C12"/>
    <mergeCell ref="D11:F12"/>
    <mergeCell ref="G11:I12"/>
    <mergeCell ref="K11:M12"/>
    <mergeCell ref="N11:P12"/>
    <mergeCell ref="J11:J12"/>
    <mergeCell ref="J13:J14"/>
    <mergeCell ref="A5:A6"/>
    <mergeCell ref="A9:A10"/>
    <mergeCell ref="B9:C10"/>
    <mergeCell ref="D9:F10"/>
    <mergeCell ref="G9:I10"/>
    <mergeCell ref="K9:M10"/>
    <mergeCell ref="N9:P10"/>
    <mergeCell ref="A7:A8"/>
    <mergeCell ref="B7:C8"/>
    <mergeCell ref="D7:F8"/>
    <mergeCell ref="G7:I8"/>
    <mergeCell ref="K7:M8"/>
    <mergeCell ref="N7:P8"/>
    <mergeCell ref="J7:J8"/>
    <mergeCell ref="J9:J10"/>
    <mergeCell ref="N95:P96"/>
    <mergeCell ref="J100:J101"/>
    <mergeCell ref="J93:J94"/>
    <mergeCell ref="B5:C6"/>
    <mergeCell ref="D5:F6"/>
    <mergeCell ref="G5:I6"/>
    <mergeCell ref="K5:M6"/>
    <mergeCell ref="N5:P6"/>
    <mergeCell ref="K31:M31"/>
    <mergeCell ref="K32:M32"/>
    <mergeCell ref="N31:P31"/>
    <mergeCell ref="N32:P32"/>
    <mergeCell ref="B35:C35"/>
    <mergeCell ref="D35:F35"/>
    <mergeCell ref="D29:F29"/>
    <mergeCell ref="G29:I29"/>
    <mergeCell ref="K29:M29"/>
    <mergeCell ref="N29:P29"/>
    <mergeCell ref="B29:C29"/>
    <mergeCell ref="J26:J28"/>
    <mergeCell ref="B31:C31"/>
    <mergeCell ref="B32:C32"/>
    <mergeCell ref="D31:F31"/>
    <mergeCell ref="N21:P22"/>
    <mergeCell ref="N74:P75"/>
    <mergeCell ref="D54:F55"/>
    <mergeCell ref="G54:I55"/>
    <mergeCell ref="K70:M70"/>
    <mergeCell ref="N70:P70"/>
    <mergeCell ref="D67:F67"/>
    <mergeCell ref="G67:I67"/>
    <mergeCell ref="A100:F101"/>
    <mergeCell ref="G100:I101"/>
    <mergeCell ref="N100:P101"/>
    <mergeCell ref="A93:A94"/>
    <mergeCell ref="B93:C94"/>
    <mergeCell ref="D93:F94"/>
    <mergeCell ref="G93:I94"/>
    <mergeCell ref="K93:M94"/>
    <mergeCell ref="N93:P94"/>
    <mergeCell ref="A97:A98"/>
    <mergeCell ref="B97:C98"/>
    <mergeCell ref="D97:F98"/>
    <mergeCell ref="G97:I98"/>
    <mergeCell ref="K97:M98"/>
    <mergeCell ref="N97:P98"/>
    <mergeCell ref="A95:A96"/>
    <mergeCell ref="K95:M96"/>
    <mergeCell ref="K72:M73"/>
    <mergeCell ref="N72:P73"/>
    <mergeCell ref="B70:C70"/>
    <mergeCell ref="D70:F70"/>
    <mergeCell ref="G70:I70"/>
    <mergeCell ref="J63:J64"/>
    <mergeCell ref="B45:C45"/>
    <mergeCell ref="K84:M85"/>
    <mergeCell ref="N84:P85"/>
    <mergeCell ref="D83:F83"/>
    <mergeCell ref="G83:I83"/>
    <mergeCell ref="K83:M83"/>
    <mergeCell ref="N83:P83"/>
    <mergeCell ref="G76:I77"/>
    <mergeCell ref="K76:M77"/>
    <mergeCell ref="N76:P77"/>
    <mergeCell ref="K80:M82"/>
    <mergeCell ref="N80:P82"/>
    <mergeCell ref="G78:I79"/>
    <mergeCell ref="K78:M79"/>
    <mergeCell ref="N78:P79"/>
    <mergeCell ref="D74:F75"/>
    <mergeCell ref="G74:I75"/>
    <mergeCell ref="K74:M75"/>
    <mergeCell ref="A72:A73"/>
    <mergeCell ref="A78:A79"/>
    <mergeCell ref="D72:F73"/>
    <mergeCell ref="G72:I73"/>
    <mergeCell ref="B88:C88"/>
    <mergeCell ref="B87:C87"/>
    <mergeCell ref="K92:M92"/>
    <mergeCell ref="N92:P92"/>
    <mergeCell ref="G88:I88"/>
    <mergeCell ref="K88:M88"/>
    <mergeCell ref="N88:P88"/>
    <mergeCell ref="D89:F89"/>
    <mergeCell ref="D90:F90"/>
    <mergeCell ref="D91:F91"/>
    <mergeCell ref="G90:I90"/>
    <mergeCell ref="G91:I91"/>
    <mergeCell ref="K90:M90"/>
    <mergeCell ref="K91:M91"/>
    <mergeCell ref="N90:P90"/>
    <mergeCell ref="N91:P91"/>
    <mergeCell ref="G89:I89"/>
    <mergeCell ref="N89:P89"/>
    <mergeCell ref="K89:M89"/>
    <mergeCell ref="D88:F88"/>
    <mergeCell ref="A68:A69"/>
    <mergeCell ref="B68:C69"/>
    <mergeCell ref="D68:F69"/>
    <mergeCell ref="G68:I69"/>
    <mergeCell ref="B76:C77"/>
    <mergeCell ref="D76:F77"/>
    <mergeCell ref="B92:C92"/>
    <mergeCell ref="D92:F92"/>
    <mergeCell ref="G92:I92"/>
    <mergeCell ref="B72:C73"/>
    <mergeCell ref="A74:A75"/>
    <mergeCell ref="B74:C75"/>
    <mergeCell ref="A80:A82"/>
    <mergeCell ref="B80:C82"/>
    <mergeCell ref="D80:F82"/>
    <mergeCell ref="G80:I82"/>
    <mergeCell ref="B91:C91"/>
    <mergeCell ref="A84:A85"/>
    <mergeCell ref="B84:C85"/>
    <mergeCell ref="D84:F85"/>
    <mergeCell ref="G84:I85"/>
    <mergeCell ref="A76:A77"/>
    <mergeCell ref="B78:C79"/>
    <mergeCell ref="D78:F79"/>
    <mergeCell ref="K100:M100"/>
    <mergeCell ref="B99:C99"/>
    <mergeCell ref="D99:F99"/>
    <mergeCell ref="G99:I99"/>
    <mergeCell ref="B46:C46"/>
    <mergeCell ref="G46:I46"/>
    <mergeCell ref="J97:J98"/>
    <mergeCell ref="J84:J85"/>
    <mergeCell ref="J68:J69"/>
    <mergeCell ref="J80:J82"/>
    <mergeCell ref="J78:J79"/>
    <mergeCell ref="J76:J77"/>
    <mergeCell ref="J74:J75"/>
    <mergeCell ref="J72:J73"/>
    <mergeCell ref="B59:C60"/>
    <mergeCell ref="D59:F60"/>
    <mergeCell ref="G59:I60"/>
    <mergeCell ref="D53:F53"/>
    <mergeCell ref="D87:F87"/>
    <mergeCell ref="G87:I87"/>
    <mergeCell ref="B67:C67"/>
    <mergeCell ref="B95:C96"/>
    <mergeCell ref="D95:F96"/>
    <mergeCell ref="G95:I96"/>
  </mergeCells>
  <pageMargins left="0.70866141732283472" right="0.70866141732283472" top="0.74803149606299213" bottom="0.74803149606299213" header="0.31496062992125984" footer="0.31496062992125984"/>
  <pageSetup paperSize="9" scale="63" orientation="landscape" horizontalDpi="180" verticalDpi="180" r:id="rId1"/>
  <rowBreaks count="2" manualBreakCount="2">
    <brk id="20" max="16383" man="1"/>
    <brk id="67" max="14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H12" sqref="H12"/>
    </sheetView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2019-12-05T08:33:49Z</dcterms:modified>
</cp:coreProperties>
</file>